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25" yWindow="330" windowWidth="15135" windowHeight="13455" tabRatio="968"/>
  </bookViews>
  <sheets>
    <sheet name="Sumarizace" sheetId="8" r:id="rId1"/>
    <sheet name="Materiál Cesta na Hořice" sheetId="17" r:id="rId2"/>
    <sheet name="Práce Cesta na Hořice" sheetId="18" r:id="rId3"/>
    <sheet name="Materiál Cesta na Klenice" sheetId="19" r:id="rId4"/>
    <sheet name="Práce Cesta na Klenice" sheetId="20" r:id="rId5"/>
    <sheet name="Materiál Cesta na Dub" sheetId="23" r:id="rId6"/>
    <sheet name="Práce Cesta na Dub" sheetId="24" r:id="rId7"/>
  </sheets>
  <definedNames>
    <definedName name="_xlnm.Print_Titles" localSheetId="6">'Práce Cesta na Dub'!$7:$7</definedName>
    <definedName name="_xlnm.Print_Titles" localSheetId="2">'Práce Cesta na Hořice'!$7:$7</definedName>
    <definedName name="_xlnm.Print_Titles" localSheetId="4">'Práce Cesta na Klenice'!$7:$7</definedName>
    <definedName name="_xlnm.Print_Area" localSheetId="1">'Materiál Cesta na Hořice'!$A$1:$G$27</definedName>
    <definedName name="_xlnm.Print_Area" localSheetId="3">'Materiál Cesta na Klenice'!$A$1:$G$27</definedName>
    <definedName name="_xlnm.Print_Area" localSheetId="6">'Práce Cesta na Dub'!$A$1:$G$28</definedName>
    <definedName name="_xlnm.Print_Area" localSheetId="2">'Práce Cesta na Hořice'!$A$1:$G$28</definedName>
    <definedName name="_xlnm.Print_Area" localSheetId="4">'Práce Cesta na Klenice'!$A$1:$G$28</definedName>
    <definedName name="_xlnm.Print_Area" localSheetId="0">Sumarizace!$A$1:$E$29</definedName>
  </definedNames>
  <calcPr calcId="144525"/>
</workbook>
</file>

<file path=xl/calcChain.xml><?xml version="1.0" encoding="utf-8"?>
<calcChain xmlns="http://schemas.openxmlformats.org/spreadsheetml/2006/main">
  <c r="G22" i="24" l="1"/>
  <c r="G21" i="24"/>
  <c r="G22" i="20"/>
  <c r="G21" i="20"/>
  <c r="G22" i="18"/>
  <c r="G21" i="18"/>
  <c r="G27" i="24" l="1"/>
  <c r="G26" i="24"/>
  <c r="G25" i="24"/>
  <c r="G24" i="24"/>
  <c r="G20" i="24"/>
  <c r="G19" i="24"/>
  <c r="G18" i="24"/>
  <c r="G17" i="24"/>
  <c r="G16" i="24"/>
  <c r="G15" i="24"/>
  <c r="G14" i="24"/>
  <c r="G13" i="24"/>
  <c r="G12" i="24"/>
  <c r="G11" i="24"/>
  <c r="G10" i="24"/>
  <c r="G9" i="24"/>
  <c r="G25" i="23"/>
  <c r="G24" i="23"/>
  <c r="G23" i="23"/>
  <c r="G22" i="23"/>
  <c r="G21" i="23"/>
  <c r="G20" i="23"/>
  <c r="G19" i="23"/>
  <c r="G18" i="23"/>
  <c r="G17" i="23"/>
  <c r="G9" i="23"/>
  <c r="G10" i="23" s="1"/>
  <c r="G11" i="23" s="1"/>
  <c r="G12" i="23" s="1"/>
  <c r="C24" i="8" s="1"/>
  <c r="G28" i="24" l="1"/>
  <c r="C26" i="8" s="1"/>
  <c r="G26" i="23"/>
  <c r="C25" i="8" s="1"/>
  <c r="D25" i="8" s="1"/>
  <c r="E25" i="8" s="1"/>
  <c r="G25" i="18"/>
  <c r="G26" i="18"/>
  <c r="G27" i="18"/>
  <c r="G24" i="18"/>
  <c r="G24" i="20"/>
  <c r="G25" i="20"/>
  <c r="G26" i="20"/>
  <c r="G27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26" i="19"/>
  <c r="G25" i="19"/>
  <c r="G24" i="19"/>
  <c r="G23" i="19"/>
  <c r="G22" i="19"/>
  <c r="G21" i="19"/>
  <c r="G20" i="19"/>
  <c r="G19" i="19"/>
  <c r="G18" i="19"/>
  <c r="G10" i="19"/>
  <c r="G9" i="19"/>
  <c r="D24" i="8"/>
  <c r="G11" i="19" l="1"/>
  <c r="G28" i="20"/>
  <c r="C20" i="8" s="1"/>
  <c r="G27" i="19"/>
  <c r="C19" i="8" s="1"/>
  <c r="G12" i="19"/>
  <c r="G13" i="19" s="1"/>
  <c r="C18" i="8" s="1"/>
  <c r="C27" i="8"/>
  <c r="E24" i="8"/>
  <c r="D26" i="8"/>
  <c r="D27" i="8" s="1"/>
  <c r="E26" i="8" l="1"/>
  <c r="E27" i="8" s="1"/>
  <c r="G20" i="18" l="1"/>
  <c r="G19" i="18"/>
  <c r="G18" i="18"/>
  <c r="G17" i="18"/>
  <c r="G16" i="18"/>
  <c r="G15" i="18"/>
  <c r="G14" i="18"/>
  <c r="G13" i="18"/>
  <c r="G12" i="18"/>
  <c r="G11" i="18"/>
  <c r="G10" i="18"/>
  <c r="G9" i="18"/>
  <c r="G26" i="17"/>
  <c r="G25" i="17"/>
  <c r="G24" i="17"/>
  <c r="G23" i="17"/>
  <c r="G22" i="17"/>
  <c r="G21" i="17"/>
  <c r="G20" i="17"/>
  <c r="G19" i="17"/>
  <c r="G18" i="17"/>
  <c r="G10" i="17"/>
  <c r="G9" i="17"/>
  <c r="G11" i="17" s="1"/>
  <c r="G28" i="18" l="1"/>
  <c r="C14" i="8" s="1"/>
  <c r="G27" i="17"/>
  <c r="C13" i="8" s="1"/>
  <c r="G12" i="17"/>
  <c r="G13" i="17" s="1"/>
  <c r="C12" i="8" s="1"/>
  <c r="D20" i="8" l="1"/>
  <c r="E20" i="8" s="1"/>
  <c r="D19" i="8"/>
  <c r="D18" i="8" l="1"/>
  <c r="E18" i="8" s="1"/>
  <c r="C21" i="8"/>
  <c r="E19" i="8"/>
  <c r="E21" i="8" l="1"/>
  <c r="D21" i="8"/>
  <c r="D14" i="8" l="1"/>
  <c r="E14" i="8" s="1"/>
  <c r="D13" i="8" l="1"/>
  <c r="E13" i="8" s="1"/>
  <c r="D12" i="8" l="1"/>
  <c r="D15" i="8" s="1"/>
  <c r="D29" i="8" s="1"/>
  <c r="C15" i="8" l="1"/>
  <c r="C29" i="8" s="1"/>
  <c r="E12" i="8"/>
  <c r="E15" i="8" s="1"/>
  <c r="E29" i="8" s="1"/>
</calcChain>
</file>

<file path=xl/sharedStrings.xml><?xml version="1.0" encoding="utf-8"?>
<sst xmlns="http://schemas.openxmlformats.org/spreadsheetml/2006/main" count="489" uniqueCount="149">
  <si>
    <t>t</t>
  </si>
  <si>
    <t>Dřevěné příčky půlené - délka 50 cm, 3ks /listnáč</t>
  </si>
  <si>
    <t>18580-4312</t>
  </si>
  <si>
    <t>Rozměření výsadeb</t>
  </si>
  <si>
    <t>hod</t>
  </si>
  <si>
    <t>18580-2114</t>
  </si>
  <si>
    <t>Doprava rostlin a materiálů</t>
  </si>
  <si>
    <t>Doprava osob</t>
  </si>
  <si>
    <t>18310-1115</t>
  </si>
  <si>
    <t>18420-1112</t>
  </si>
  <si>
    <t>Výsadba stromu bez balu do předem vyhloubené jamky se zalitím v rovině nebo na svahu do 1:5 při výšce kmene přes 1,8 do 2,5 m</t>
  </si>
  <si>
    <t>Množství</t>
  </si>
  <si>
    <t>Mj</t>
  </si>
  <si>
    <t>Cena/Mj</t>
  </si>
  <si>
    <t>Cena/ks</t>
  </si>
  <si>
    <t xml:space="preserve"> Popis</t>
  </si>
  <si>
    <t>Popis</t>
  </si>
  <si>
    <t>Akce:</t>
  </si>
  <si>
    <t>Datum:</t>
  </si>
  <si>
    <t>Cena celkem</t>
  </si>
  <si>
    <t>m2</t>
  </si>
  <si>
    <t>m3</t>
  </si>
  <si>
    <t>kg</t>
  </si>
  <si>
    <t>číslo</t>
  </si>
  <si>
    <t>Velikost</t>
  </si>
  <si>
    <t>Mezisoučet</t>
  </si>
  <si>
    <t>Ztratné</t>
  </si>
  <si>
    <t xml:space="preserve">                                                                     </t>
  </si>
  <si>
    <t>ks</t>
  </si>
  <si>
    <t>bm</t>
  </si>
  <si>
    <t>l</t>
  </si>
  <si>
    <t>č. položky</t>
  </si>
  <si>
    <t>R</t>
  </si>
  <si>
    <t>suma</t>
  </si>
  <si>
    <t>18491-1421</t>
  </si>
  <si>
    <t>Mulčování vysazených rostlin při tl. mulče do 100 mm v rovině nebo na svahu do 1:5, výsadbové mísy</t>
  </si>
  <si>
    <t>18481-3121</t>
  </si>
  <si>
    <t>Ochrana dřevin před okusem zvěří mechanicky v rovině nebo na svahu do 1:5, pletivem, výšky do 2m, vč.nákladů na spojení konců drátů po celé výšce pletiva vč. Donesení pletiva k vybraným stromům na vzdálenost do 50m</t>
  </si>
  <si>
    <t>100ks</t>
  </si>
  <si>
    <t>Ochrana dřevin před okusem zvěří chemicky nátěrem listnatých dřevin, výšky přes 70cm, v rovině nebo na svahu do 1:5</t>
  </si>
  <si>
    <t>18481-3134</t>
  </si>
  <si>
    <t>18585-1121</t>
  </si>
  <si>
    <t>Dovoz vody pro zálivku rostlin na vzdálenost do 1000 m</t>
  </si>
  <si>
    <t xml:space="preserve">Taxon </t>
  </si>
  <si>
    <t>CELKEM ROSTLINNÝ MATERIÁL</t>
  </si>
  <si>
    <t>OSTATNÍ MATERIÁL</t>
  </si>
  <si>
    <t>Výpočet</t>
  </si>
  <si>
    <t>Úvazek 1,8 m á 1 strom, na průřezu plochý</t>
  </si>
  <si>
    <t>Aversol, nátěr proti okusu, 0,006kg/sazenice</t>
  </si>
  <si>
    <t xml:space="preserve"> CELKEM OSTATNÍ MATERIÁL</t>
  </si>
  <si>
    <t>CELKEM PRÁCE</t>
  </si>
  <si>
    <t>ROZPOČET - SUMARIZACE</t>
  </si>
  <si>
    <t>Položka</t>
  </si>
  <si>
    <t>Kč bez DPH</t>
  </si>
  <si>
    <t>DPH 21%</t>
  </si>
  <si>
    <t>Kč CELKEM</t>
  </si>
  <si>
    <t>Rostlinný materiál</t>
  </si>
  <si>
    <t>Ostatní materiál</t>
  </si>
  <si>
    <t>CELKEM</t>
  </si>
  <si>
    <t xml:space="preserve">Ceny uvedené v rozpočtu zahrnují veškeré náklady potřebné k dokončení díla dle technické zprávy a grafických příloh a to  </t>
  </si>
  <si>
    <t>včetně nákladů režijních, dopravy, nákladů na zřízení staveniště,.. Pokud nějaká položka chybí, má se za to,  že je rozpuštěna</t>
  </si>
  <si>
    <t>v ostatních položkách</t>
  </si>
  <si>
    <t>ROZPOČET - ZAHRADNICKÉ PRÁCE</t>
  </si>
  <si>
    <t>Zahradnické práce</t>
  </si>
  <si>
    <t>počet ks</t>
  </si>
  <si>
    <t>Objekt:</t>
  </si>
  <si>
    <r>
      <t xml:space="preserve">Hloubení jamek pro vysazování rostlin v hornině 1 až 4 </t>
    </r>
    <r>
      <rPr>
        <u/>
        <sz val="10"/>
        <rFont val="Calibri"/>
        <family val="2"/>
        <charset val="238"/>
        <scheme val="minor"/>
      </rPr>
      <t>bez výměny půdy</t>
    </r>
    <r>
      <rPr>
        <sz val="10"/>
        <rFont val="Calibri"/>
        <family val="2"/>
        <charset val="238"/>
        <scheme val="minor"/>
      </rPr>
      <t xml:space="preserve">, s případným naložením přebytečných výkopků na dopravní prostředek, odvozem na vzdálenost do 20 km a se složením, </t>
    </r>
    <r>
      <rPr>
        <u/>
        <sz val="10"/>
        <rFont val="Calibri"/>
        <family val="2"/>
        <charset val="238"/>
        <scheme val="minor"/>
      </rPr>
      <t>v rovině, nebo na svahu do 1:5</t>
    </r>
    <r>
      <rPr>
        <sz val="10"/>
        <rFont val="Calibri"/>
        <family val="2"/>
        <charset val="238"/>
        <scheme val="minor"/>
      </rPr>
      <t>, objemu přes 0,125 do 0,4 m3</t>
    </r>
  </si>
  <si>
    <t>Revitalizace zeleně v Mikroregionu Nechanicko II.</t>
  </si>
  <si>
    <t>Lokalita:</t>
  </si>
  <si>
    <t>Ovocné stromy</t>
  </si>
  <si>
    <t>ROZPOČET - ROSTLINNÝ  A OSTATNÍ MATERIÁL</t>
  </si>
  <si>
    <t>VÝSADBA OVOCNÉHO STROMU</t>
  </si>
  <si>
    <t>Tabletové hnojivo ke dřevinám - Silvamix, 20g/ks</t>
  </si>
  <si>
    <t>Kůly dřevěné, kotvení listnáčů, 3 ks/ks, soustružené kůly, průřez kruh, tl. 6cm, délka 2,2m</t>
  </si>
  <si>
    <t>Pletivo pozinkované, výška 1,6m, 2,2bm/ks</t>
  </si>
  <si>
    <t xml:space="preserve">Voda zálivková - zálivka stromů 50 l/ks, opakování 2x </t>
  </si>
  <si>
    <t>Půdní kondicioner hydrogel, pod stromy, 0,1kg/ks</t>
  </si>
  <si>
    <t>Hnojení půdy nebo trávníku s rozprostřením nebo s rozdělením hnojiva v rovině nebo na svahu do 1:5 umělým hnojivem s rozdělením k jednotlivým rostlinám - hnojivo</t>
  </si>
  <si>
    <t>Hnojení půdy nebo trávníku s rozprostřením nebo s rozdělením hnojiva v rovině nebo na svahu do 1:5 umělým hnojivem s rozdělením k jednotlivým rostlinám - hydrogel</t>
  </si>
  <si>
    <t>NOO</t>
  </si>
  <si>
    <t>Zalití rostlin vodou přes 20m2, 50l/ks, opakování 2x</t>
  </si>
  <si>
    <t>Vytýčení nutných inženýrských sítí</t>
  </si>
  <si>
    <t>Geodetické vytýčení katastrální hranice pozemku v problémových místech výsadby</t>
  </si>
  <si>
    <t>LOKALITA</t>
  </si>
  <si>
    <t>Vysokokmen, prostokořenný</t>
  </si>
  <si>
    <t>Štěpka do stromových mís (vrstva 8 cm - jemná), 1 ks /0,08m3</t>
  </si>
  <si>
    <t>18421-5132</t>
  </si>
  <si>
    <t>Ukotvení dřevin třemi kůly při průměru kůlů do 100 mm o délce kůlů přes 1 do 2 m</t>
  </si>
  <si>
    <t>CELKEM VŠECHNY LOKALITY</t>
  </si>
  <si>
    <t>11ks*2,2m</t>
  </si>
  <si>
    <t>11ks*0,006kg</t>
  </si>
  <si>
    <t>11ks*0,08m3</t>
  </si>
  <si>
    <t>11ks</t>
  </si>
  <si>
    <t>11ks/100</t>
  </si>
  <si>
    <t>11m2</t>
  </si>
  <si>
    <t>Obec Stračov</t>
  </si>
  <si>
    <t>duben 2019</t>
  </si>
  <si>
    <t>Cesta na Hořice</t>
  </si>
  <si>
    <t>Cesta na Klenice</t>
  </si>
  <si>
    <t>Cesta na Dub</t>
  </si>
  <si>
    <t>Prunus avium (výběr ovocné odrůdy bude upřesněn autorským dozorem, budou použity minimálně dva druhy, např.: Kordia, Karešova, Kaštánka, … )</t>
  </si>
  <si>
    <t>11ks*0,02kg</t>
  </si>
  <si>
    <t>11ks*0,1kg</t>
  </si>
  <si>
    <t>11ks*3ks</t>
  </si>
  <si>
    <t>11ks*1,8m</t>
  </si>
  <si>
    <t>11ks*50l*2</t>
  </si>
  <si>
    <t>11ks*0,02kg/1000</t>
  </si>
  <si>
    <t>11ks*0,1kg/1000</t>
  </si>
  <si>
    <t>11ks*50l*2/1000</t>
  </si>
  <si>
    <t>3+6</t>
  </si>
  <si>
    <t>6+9+10</t>
  </si>
  <si>
    <t>34ks*0,02kg</t>
  </si>
  <si>
    <t>34ks*0,1kg</t>
  </si>
  <si>
    <t>34ks*3ks</t>
  </si>
  <si>
    <t>34ks*1,8m</t>
  </si>
  <si>
    <t>34ks*2,2m</t>
  </si>
  <si>
    <t>34ks*0,006kg</t>
  </si>
  <si>
    <t>34ks*0,08m3</t>
  </si>
  <si>
    <t>34ks*50l*2</t>
  </si>
  <si>
    <t>34ks</t>
  </si>
  <si>
    <t>34ks*0,02kg/1000</t>
  </si>
  <si>
    <t>34ks*0,1kg/1000</t>
  </si>
  <si>
    <t>34ks/100</t>
  </si>
  <si>
    <t>34m2</t>
  </si>
  <si>
    <t>34ks*50l*2/1000</t>
  </si>
  <si>
    <t>Pyrus communis (výběr ovocné odrůdy bude upřesněn autorským dozorem, budou použity minimálně dva druhy, např.: Konference, Clappova, Křesetická, Jakubka česká… )</t>
  </si>
  <si>
    <t>1hod</t>
  </si>
  <si>
    <t>Prunus avium (výběr ovocné odrůdy bude upřesněn autorským dozorem, budou použity minimálně tři druhy, např.: Kordia, Karešova, Kaštánka, Těchlovická, Rychlice stračovská,..)</t>
  </si>
  <si>
    <t>Pyrus communis (výběr ovocné odrůdy bude upřesněn autorským dozorem, budou použity minimálně čtyři druhy, např.: Solanka, Šídlenka, Špinka, Konference, Clappova, Lucasova,Křesetická, Jakubka česká… )</t>
  </si>
  <si>
    <t>3hod</t>
  </si>
  <si>
    <t>Malus domestica (výběr ovocné odrůdy bude upřesněn autorským dozorem, budou použity minimálně tři druhy např.: Matčino, Průsvitné letní, Studničné, Malinové holovouské, Panské, Daňkovo, Hájkova reneta)</t>
  </si>
  <si>
    <t>8+6</t>
  </si>
  <si>
    <t>14ks*0,02kg</t>
  </si>
  <si>
    <t>14ks*0,1kg</t>
  </si>
  <si>
    <t>14ks*3ks</t>
  </si>
  <si>
    <t>14ks*1,8m</t>
  </si>
  <si>
    <t>14ks*2,2m</t>
  </si>
  <si>
    <t>14ks*0,006kg</t>
  </si>
  <si>
    <t>14ks*0,08m3</t>
  </si>
  <si>
    <t>14ks*50l*2</t>
  </si>
  <si>
    <t>14ks</t>
  </si>
  <si>
    <t>14ks*0,02kg/1000</t>
  </si>
  <si>
    <t>14ks*0,1kg/1000</t>
  </si>
  <si>
    <t>14ks/100</t>
  </si>
  <si>
    <t>14m2</t>
  </si>
  <si>
    <t>14ks*50l*2/1000</t>
  </si>
  <si>
    <r>
      <t xml:space="preserve">Následná péče o stromy </t>
    </r>
    <r>
      <rPr>
        <u/>
        <sz val="9"/>
        <rFont val="Calibri"/>
        <family val="2"/>
        <charset val="238"/>
      </rPr>
      <t>v 1.roce</t>
    </r>
    <r>
      <rPr>
        <sz val="9"/>
        <rFont val="Calibri"/>
        <family val="2"/>
        <charset val="238"/>
      </rPr>
      <t xml:space="preserve"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 </t>
    </r>
  </si>
  <si>
    <r>
      <t xml:space="preserve">Následná péče o stromy </t>
    </r>
    <r>
      <rPr>
        <u/>
        <sz val="9"/>
        <rFont val="Calibri"/>
        <family val="2"/>
        <charset val="238"/>
      </rPr>
      <t>v 2.roce</t>
    </r>
    <r>
      <rPr>
        <sz val="9"/>
        <rFont val="Calibri"/>
        <family val="2"/>
        <charset val="238"/>
      </rPr>
      <t xml:space="preserve"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 </t>
    </r>
  </si>
  <si>
    <r>
      <t xml:space="preserve">Následná péče o stromy </t>
    </r>
    <r>
      <rPr>
        <u/>
        <sz val="9"/>
        <rFont val="Calibri"/>
        <family val="2"/>
        <charset val="238"/>
      </rPr>
      <t>v 3.roce</t>
    </r>
    <r>
      <rPr>
        <sz val="9"/>
        <rFont val="Calibri"/>
        <family val="2"/>
        <charset val="238"/>
      </rPr>
      <t xml:space="preserve"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</si>
</sst>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9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9"/>
      <name val="Calibri"/>
      <family val="2"/>
      <charset val="238"/>
    </font>
    <font>
      <u/>
      <sz val="9"/>
      <name val="Calibri"/>
      <family val="2"/>
      <charset val="238"/>
    </font>
    <font>
      <sz val="1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49" fontId="6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left" vertical="center"/>
    </xf>
    <xf numFmtId="49" fontId="7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center" vertical="center"/>
    </xf>
    <xf numFmtId="0" fontId="7" fillId="0" borderId="0" xfId="0" applyFont="1"/>
    <xf numFmtId="0" fontId="8" fillId="0" borderId="0" xfId="0" applyNumberFormat="1" applyFont="1" applyFill="1" applyAlignment="1" applyProtection="1">
      <alignment vertical="center"/>
    </xf>
    <xf numFmtId="0" fontId="8" fillId="4" borderId="5" xfId="0" applyFont="1" applyFill="1" applyBorder="1" applyAlignment="1">
      <alignment horizontal="center" vertical="top" wrapText="1"/>
    </xf>
    <xf numFmtId="0" fontId="8" fillId="4" borderId="6" xfId="0" applyFont="1" applyFill="1" applyBorder="1" applyAlignment="1">
      <alignment horizontal="center" vertical="top" wrapText="1"/>
    </xf>
    <xf numFmtId="0" fontId="8" fillId="4" borderId="6" xfId="0" applyFont="1" applyFill="1" applyBorder="1" applyAlignment="1">
      <alignment horizontal="center" vertical="center" wrapText="1"/>
    </xf>
    <xf numFmtId="49" fontId="8" fillId="4" borderId="14" xfId="0" applyNumberFormat="1" applyFont="1" applyFill="1" applyBorder="1" applyAlignment="1">
      <alignment horizontal="center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vertical="center" wrapText="1"/>
    </xf>
    <xf numFmtId="164" fontId="8" fillId="4" borderId="7" xfId="0" applyNumberFormat="1" applyFont="1" applyFill="1" applyBorder="1" applyAlignment="1">
      <alignment horizontal="center" vertical="center" wrapText="1"/>
    </xf>
    <xf numFmtId="164" fontId="8" fillId="4" borderId="15" xfId="0" applyNumberFormat="1" applyFont="1" applyFill="1" applyBorder="1" applyAlignment="1">
      <alignment horizontal="center" vertical="center"/>
    </xf>
    <xf numFmtId="0" fontId="9" fillId="0" borderId="0" xfId="0" applyFont="1"/>
    <xf numFmtId="0" fontId="5" fillId="0" borderId="0" xfId="0" applyNumberFormat="1" applyFont="1" applyFill="1" applyAlignment="1" applyProtection="1">
      <alignment vertical="center"/>
    </xf>
    <xf numFmtId="49" fontId="5" fillId="4" borderId="6" xfId="0" applyNumberFormat="1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0" borderId="0" xfId="0" applyFont="1"/>
    <xf numFmtId="0" fontId="3" fillId="3" borderId="1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3" borderId="2" xfId="0" applyNumberFormat="1" applyFont="1" applyFill="1" applyBorder="1" applyAlignment="1">
      <alignment horizontal="center" vertical="center"/>
    </xf>
    <xf numFmtId="4" fontId="2" fillId="3" borderId="13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4" fontId="2" fillId="0" borderId="13" xfId="1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5" fillId="4" borderId="10" xfId="0" applyNumberFormat="1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2" xfId="0" applyFont="1" applyBorder="1" applyAlignment="1">
      <alignment vertical="top"/>
    </xf>
    <xf numFmtId="49" fontId="3" fillId="0" borderId="2" xfId="0" applyNumberFormat="1" applyFont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4" fontId="5" fillId="3" borderId="13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9" fontId="8" fillId="4" borderId="10" xfId="0" applyNumberFormat="1" applyFont="1" applyFill="1" applyBorder="1" applyAlignment="1">
      <alignment horizontal="center" vertical="center" wrapText="1"/>
    </xf>
    <xf numFmtId="4" fontId="8" fillId="4" borderId="10" xfId="0" applyNumberFormat="1" applyFont="1" applyFill="1" applyBorder="1" applyAlignment="1">
      <alignment horizontal="center" vertical="center" wrapText="1"/>
    </xf>
    <xf numFmtId="4" fontId="8" fillId="4" borderId="12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top" wrapText="1"/>
    </xf>
    <xf numFmtId="0" fontId="8" fillId="4" borderId="7" xfId="0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 vertical="center" wrapText="1"/>
    </xf>
    <xf numFmtId="49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1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 wrapText="1"/>
    </xf>
    <xf numFmtId="49" fontId="10" fillId="4" borderId="1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left" vertical="center" wrapText="1"/>
    </xf>
    <xf numFmtId="2" fontId="8" fillId="4" borderId="10" xfId="0" applyNumberFormat="1" applyFont="1" applyFill="1" applyBorder="1" applyAlignment="1">
      <alignment horizontal="center" vertical="center" wrapText="1"/>
    </xf>
    <xf numFmtId="2" fontId="14" fillId="4" borderId="1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 applyProtection="1">
      <alignment horizontal="left" vertical="center"/>
    </xf>
    <xf numFmtId="49" fontId="15" fillId="0" borderId="0" xfId="0" applyNumberFormat="1" applyFont="1" applyFill="1" applyAlignment="1" applyProtection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49" fontId="5" fillId="4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49" fontId="5" fillId="0" borderId="2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vertical="center"/>
    </xf>
    <xf numFmtId="49" fontId="8" fillId="4" borderId="7" xfId="0" applyNumberFormat="1" applyFont="1" applyFill="1" applyBorder="1" applyAlignment="1">
      <alignment horizontal="center" vertical="center" wrapText="1"/>
    </xf>
    <xf numFmtId="4" fontId="8" fillId="4" borderId="7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center" vertical="center" wrapText="1"/>
    </xf>
    <xf numFmtId="4" fontId="2" fillId="5" borderId="13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top" wrapText="1"/>
    </xf>
    <xf numFmtId="0" fontId="18" fillId="0" borderId="2" xfId="0" applyFont="1" applyBorder="1" applyAlignment="1">
      <alignment horizontal="justify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3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justify" vertical="center"/>
    </xf>
    <xf numFmtId="0" fontId="8" fillId="3" borderId="19" xfId="0" applyNumberFormat="1" applyFont="1" applyFill="1" applyBorder="1" applyAlignment="1" applyProtection="1">
      <alignment vertical="center"/>
    </xf>
    <xf numFmtId="0" fontId="8" fillId="3" borderId="20" xfId="0" applyNumberFormat="1" applyFont="1" applyFill="1" applyBorder="1" applyAlignment="1" applyProtection="1">
      <alignment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vertical="center"/>
    </xf>
    <xf numFmtId="0" fontId="8" fillId="3" borderId="20" xfId="0" applyFont="1" applyFill="1" applyBorder="1" applyAlignment="1">
      <alignment vertical="center"/>
    </xf>
    <xf numFmtId="164" fontId="8" fillId="3" borderId="20" xfId="0" applyNumberFormat="1" applyFont="1" applyFill="1" applyBorder="1" applyAlignment="1">
      <alignment horizontal="center" vertical="center"/>
    </xf>
    <xf numFmtId="164" fontId="8" fillId="3" borderId="21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top" wrapText="1"/>
    </xf>
    <xf numFmtId="0" fontId="5" fillId="4" borderId="6" xfId="0" applyFont="1" applyFill="1" applyBorder="1" applyAlignment="1">
      <alignment horizontal="center" vertical="top" wrapText="1"/>
    </xf>
    <xf numFmtId="0" fontId="8" fillId="6" borderId="0" xfId="0" applyFont="1" applyFill="1"/>
    <xf numFmtId="0" fontId="5" fillId="4" borderId="2" xfId="0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4" fontId="2" fillId="0" borderId="2" xfId="1" applyNumberFormat="1" applyFont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vertical="top" wrapText="1"/>
    </xf>
    <xf numFmtId="0" fontId="8" fillId="4" borderId="2" xfId="0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 vertical="center"/>
    </xf>
    <xf numFmtId="4" fontId="8" fillId="4" borderId="2" xfId="0" applyNumberFormat="1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top" wrapText="1"/>
    </xf>
    <xf numFmtId="0" fontId="5" fillId="4" borderId="1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vertical="top" wrapText="1"/>
    </xf>
    <xf numFmtId="0" fontId="2" fillId="3" borderId="14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wrapText="1"/>
    </xf>
    <xf numFmtId="0" fontId="5" fillId="4" borderId="22" xfId="0" applyFont="1" applyFill="1" applyBorder="1" applyAlignment="1">
      <alignment horizontal="center" vertical="top" wrapText="1"/>
    </xf>
    <xf numFmtId="0" fontId="5" fillId="4" borderId="23" xfId="0" applyFont="1" applyFill="1" applyBorder="1" applyAlignment="1">
      <alignment horizontal="center" vertical="top" wrapText="1"/>
    </xf>
    <xf numFmtId="0" fontId="5" fillId="4" borderId="23" xfId="0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zoomScaleNormal="100" workbookViewId="0">
      <selection activeCell="E30" sqref="E30"/>
    </sheetView>
  </sheetViews>
  <sheetFormatPr defaultRowHeight="15" x14ac:dyDescent="0.25"/>
  <cols>
    <col min="1" max="1" width="10.7109375" style="5" customWidth="1"/>
    <col min="2" max="2" width="42.7109375" style="5" customWidth="1"/>
    <col min="3" max="3" width="19.5703125" style="6" customWidth="1"/>
    <col min="4" max="4" width="20.7109375" style="6" customWidth="1"/>
    <col min="5" max="5" width="27" style="6" customWidth="1"/>
    <col min="6" max="6" width="9.140625" style="5"/>
    <col min="7" max="7" width="11.42578125" style="5" bestFit="1" customWidth="1"/>
    <col min="8" max="16384" width="9.140625" style="5"/>
  </cols>
  <sheetData>
    <row r="1" spans="1:5" ht="18.75" x14ac:dyDescent="0.3">
      <c r="B1" s="27" t="s">
        <v>51</v>
      </c>
    </row>
    <row r="2" spans="1:5" ht="14.25" customHeight="1" x14ac:dyDescent="0.25">
      <c r="A2" s="7" t="s">
        <v>17</v>
      </c>
      <c r="B2" s="108" t="s">
        <v>67</v>
      </c>
      <c r="C2" s="8"/>
      <c r="D2" s="7"/>
      <c r="E2" s="7"/>
    </row>
    <row r="3" spans="1:5" ht="14.25" customHeight="1" x14ac:dyDescent="0.25">
      <c r="A3" s="7" t="s">
        <v>65</v>
      </c>
      <c r="B3" s="109" t="s">
        <v>95</v>
      </c>
      <c r="C3" s="8"/>
      <c r="D3" s="7"/>
      <c r="E3" s="7"/>
    </row>
    <row r="4" spans="1:5" ht="15" customHeight="1" x14ac:dyDescent="0.25">
      <c r="A4" s="7" t="s">
        <v>18</v>
      </c>
      <c r="B4" s="108" t="s">
        <v>96</v>
      </c>
      <c r="C4" s="8"/>
      <c r="D4" s="7"/>
      <c r="E4" s="7"/>
    </row>
    <row r="5" spans="1:5" ht="15" customHeight="1" x14ac:dyDescent="0.25">
      <c r="A5" s="7"/>
      <c r="B5" s="8"/>
      <c r="C5" s="8"/>
      <c r="D5" s="7"/>
      <c r="E5" s="7"/>
    </row>
    <row r="6" spans="1:5" s="12" customFormat="1" ht="15" customHeight="1" x14ac:dyDescent="0.25">
      <c r="A6" s="9" t="s">
        <v>59</v>
      </c>
      <c r="B6" s="10"/>
      <c r="C6" s="10"/>
      <c r="D6" s="11"/>
      <c r="E6" s="11"/>
    </row>
    <row r="7" spans="1:5" s="12" customFormat="1" ht="15" customHeight="1" x14ac:dyDescent="0.25">
      <c r="A7" s="9" t="s">
        <v>60</v>
      </c>
      <c r="B7" s="10"/>
      <c r="C7" s="10"/>
      <c r="D7" s="11"/>
      <c r="E7" s="11"/>
    </row>
    <row r="8" spans="1:5" s="12" customFormat="1" ht="15" customHeight="1" x14ac:dyDescent="0.25">
      <c r="A8" s="9" t="s">
        <v>61</v>
      </c>
      <c r="B8" s="10"/>
      <c r="C8" s="10"/>
      <c r="D8" s="11"/>
      <c r="E8" s="11"/>
    </row>
    <row r="9" spans="1:5" ht="15.75" thickBot="1" x14ac:dyDescent="0.3">
      <c r="A9" s="13"/>
    </row>
    <row r="10" spans="1:5" ht="24" customHeight="1" thickBot="1" x14ac:dyDescent="0.3">
      <c r="A10" s="143" t="s">
        <v>83</v>
      </c>
      <c r="B10" s="144" t="s">
        <v>97</v>
      </c>
      <c r="C10" s="145"/>
      <c r="D10" s="145"/>
      <c r="E10" s="146"/>
    </row>
    <row r="11" spans="1:5" s="18" customFormat="1" x14ac:dyDescent="0.25">
      <c r="A11" s="14" t="s">
        <v>23</v>
      </c>
      <c r="B11" s="15" t="s">
        <v>52</v>
      </c>
      <c r="C11" s="16" t="s">
        <v>53</v>
      </c>
      <c r="D11" s="16" t="s">
        <v>54</v>
      </c>
      <c r="E11" s="17" t="s">
        <v>55</v>
      </c>
    </row>
    <row r="12" spans="1:5" ht="30" customHeight="1" x14ac:dyDescent="0.25">
      <c r="A12" s="19">
        <v>1</v>
      </c>
      <c r="B12" s="20" t="s">
        <v>56</v>
      </c>
      <c r="C12" s="21">
        <f>'Materiál Cesta na Hořice'!G13</f>
        <v>0</v>
      </c>
      <c r="D12" s="21">
        <f>0.21*C12</f>
        <v>0</v>
      </c>
      <c r="E12" s="22">
        <f>C12+D12</f>
        <v>0</v>
      </c>
    </row>
    <row r="13" spans="1:5" ht="30" customHeight="1" x14ac:dyDescent="0.25">
      <c r="A13" s="19">
        <v>2</v>
      </c>
      <c r="B13" s="20" t="s">
        <v>57</v>
      </c>
      <c r="C13" s="21">
        <f>'Materiál Cesta na Hořice'!G27</f>
        <v>0</v>
      </c>
      <c r="D13" s="21">
        <f>0.21*C13</f>
        <v>0</v>
      </c>
      <c r="E13" s="22">
        <f>C13+D13</f>
        <v>0</v>
      </c>
    </row>
    <row r="14" spans="1:5" ht="31.5" customHeight="1" x14ac:dyDescent="0.25">
      <c r="A14" s="19">
        <v>3</v>
      </c>
      <c r="B14" s="20" t="s">
        <v>63</v>
      </c>
      <c r="C14" s="21">
        <f>'Práce Cesta na Hořice'!G28</f>
        <v>0</v>
      </c>
      <c r="D14" s="21">
        <f>0.21*C14</f>
        <v>0</v>
      </c>
      <c r="E14" s="22">
        <f>C14+D14</f>
        <v>0</v>
      </c>
    </row>
    <row r="15" spans="1:5" ht="30.75" customHeight="1" thickBot="1" x14ac:dyDescent="0.3">
      <c r="A15" s="23"/>
      <c r="B15" s="24" t="s">
        <v>58</v>
      </c>
      <c r="C15" s="25">
        <f>SUM(C12:C14)</f>
        <v>0</v>
      </c>
      <c r="D15" s="25">
        <f>SUM(D12:D14)</f>
        <v>0</v>
      </c>
      <c r="E15" s="26">
        <f>SUM(E12:E14)</f>
        <v>0</v>
      </c>
    </row>
    <row r="16" spans="1:5" ht="24" customHeight="1" thickBot="1" x14ac:dyDescent="0.3">
      <c r="A16" s="143" t="s">
        <v>83</v>
      </c>
      <c r="B16" s="144" t="s">
        <v>98</v>
      </c>
      <c r="C16" s="145"/>
      <c r="D16" s="145"/>
      <c r="E16" s="146"/>
    </row>
    <row r="17" spans="1:5" s="18" customFormat="1" x14ac:dyDescent="0.25">
      <c r="A17" s="14" t="s">
        <v>23</v>
      </c>
      <c r="B17" s="15" t="s">
        <v>52</v>
      </c>
      <c r="C17" s="16" t="s">
        <v>53</v>
      </c>
      <c r="D17" s="16" t="s">
        <v>54</v>
      </c>
      <c r="E17" s="17" t="s">
        <v>55</v>
      </c>
    </row>
    <row r="18" spans="1:5" ht="30" customHeight="1" x14ac:dyDescent="0.25">
      <c r="A18" s="19">
        <v>1</v>
      </c>
      <c r="B18" s="20" t="s">
        <v>56</v>
      </c>
      <c r="C18" s="21">
        <f>'Materiál Cesta na Klenice'!G13</f>
        <v>0</v>
      </c>
      <c r="D18" s="21">
        <f>0.21*C18</f>
        <v>0</v>
      </c>
      <c r="E18" s="22">
        <f>C18+D18</f>
        <v>0</v>
      </c>
    </row>
    <row r="19" spans="1:5" ht="30" customHeight="1" x14ac:dyDescent="0.25">
      <c r="A19" s="19">
        <v>2</v>
      </c>
      <c r="B19" s="20" t="s">
        <v>57</v>
      </c>
      <c r="C19" s="21">
        <f>'Materiál Cesta na Klenice'!G27</f>
        <v>0</v>
      </c>
      <c r="D19" s="21">
        <f>0.21*C19</f>
        <v>0</v>
      </c>
      <c r="E19" s="22">
        <f>C19+D19</f>
        <v>0</v>
      </c>
    </row>
    <row r="20" spans="1:5" ht="31.5" customHeight="1" x14ac:dyDescent="0.25">
      <c r="A20" s="19">
        <v>3</v>
      </c>
      <c r="B20" s="20" t="s">
        <v>63</v>
      </c>
      <c r="C20" s="21">
        <f>'Práce Cesta na Klenice'!G28</f>
        <v>0</v>
      </c>
      <c r="D20" s="21">
        <f>0.21*C20</f>
        <v>0</v>
      </c>
      <c r="E20" s="22">
        <f>C20+D20</f>
        <v>0</v>
      </c>
    </row>
    <row r="21" spans="1:5" ht="30.75" customHeight="1" thickBot="1" x14ac:dyDescent="0.3">
      <c r="A21" s="23"/>
      <c r="B21" s="24" t="s">
        <v>58</v>
      </c>
      <c r="C21" s="25">
        <f>SUM(C18:C20)</f>
        <v>0</v>
      </c>
      <c r="D21" s="25">
        <f>SUM(D18:D20)</f>
        <v>0</v>
      </c>
      <c r="E21" s="26">
        <f>SUM(E18:E20)</f>
        <v>0</v>
      </c>
    </row>
    <row r="22" spans="1:5" ht="24" customHeight="1" thickBot="1" x14ac:dyDescent="0.3">
      <c r="A22" s="143" t="s">
        <v>83</v>
      </c>
      <c r="B22" s="144" t="s">
        <v>99</v>
      </c>
      <c r="C22" s="145"/>
      <c r="D22" s="145"/>
      <c r="E22" s="146"/>
    </row>
    <row r="23" spans="1:5" s="18" customFormat="1" x14ac:dyDescent="0.25">
      <c r="A23" s="14" t="s">
        <v>23</v>
      </c>
      <c r="B23" s="15" t="s">
        <v>52</v>
      </c>
      <c r="C23" s="16" t="s">
        <v>53</v>
      </c>
      <c r="D23" s="16" t="s">
        <v>54</v>
      </c>
      <c r="E23" s="17" t="s">
        <v>55</v>
      </c>
    </row>
    <row r="24" spans="1:5" ht="30" customHeight="1" x14ac:dyDescent="0.25">
      <c r="A24" s="19">
        <v>1</v>
      </c>
      <c r="B24" s="20" t="s">
        <v>56</v>
      </c>
      <c r="C24" s="21">
        <f>'Materiál Cesta na Dub'!$G$12</f>
        <v>0</v>
      </c>
      <c r="D24" s="21">
        <f>0.21*C24</f>
        <v>0</v>
      </c>
      <c r="E24" s="22">
        <f>C24+D24</f>
        <v>0</v>
      </c>
    </row>
    <row r="25" spans="1:5" ht="30" customHeight="1" x14ac:dyDescent="0.25">
      <c r="A25" s="19">
        <v>2</v>
      </c>
      <c r="B25" s="20" t="s">
        <v>57</v>
      </c>
      <c r="C25" s="21">
        <f>'Materiál Cesta na Dub'!$G$26</f>
        <v>0</v>
      </c>
      <c r="D25" s="21">
        <f>0.21*C25</f>
        <v>0</v>
      </c>
      <c r="E25" s="22">
        <f>C25+D25</f>
        <v>0</v>
      </c>
    </row>
    <row r="26" spans="1:5" ht="31.5" customHeight="1" x14ac:dyDescent="0.25">
      <c r="A26" s="19">
        <v>3</v>
      </c>
      <c r="B26" s="20" t="s">
        <v>63</v>
      </c>
      <c r="C26" s="21">
        <f>'Práce Cesta na Dub'!$G$28</f>
        <v>0</v>
      </c>
      <c r="D26" s="21">
        <f>0.21*C26</f>
        <v>0</v>
      </c>
      <c r="E26" s="22">
        <f>C26+D26</f>
        <v>0</v>
      </c>
    </row>
    <row r="27" spans="1:5" ht="30.75" customHeight="1" thickBot="1" x14ac:dyDescent="0.3">
      <c r="A27" s="23"/>
      <c r="B27" s="24" t="s">
        <v>58</v>
      </c>
      <c r="C27" s="25">
        <f>SUM(C24:C26)</f>
        <v>0</v>
      </c>
      <c r="D27" s="25">
        <f>SUM(D24:D26)</f>
        <v>0</v>
      </c>
      <c r="E27" s="26">
        <f>SUM(E24:E26)</f>
        <v>0</v>
      </c>
    </row>
    <row r="28" spans="1:5" ht="15.75" thickBot="1" x14ac:dyDescent="0.3"/>
    <row r="29" spans="1:5" s="126" customFormat="1" ht="27" customHeight="1" thickBot="1" x14ac:dyDescent="0.25">
      <c r="A29" s="147"/>
      <c r="B29" s="148" t="s">
        <v>88</v>
      </c>
      <c r="C29" s="149">
        <f>C15+C21+C27</f>
        <v>0</v>
      </c>
      <c r="D29" s="149">
        <f>D15+D21+D27</f>
        <v>0</v>
      </c>
      <c r="E29" s="150">
        <f>E27+E21+E15</f>
        <v>0</v>
      </c>
    </row>
  </sheetData>
  <pageMargins left="0.70866141732283472" right="0.70866141732283472" top="0.78740157480314965" bottom="0.78740157480314965" header="0.31496062992125984" footer="0.31496062992125984"/>
  <pageSetup paperSize="9" scale="98" orientation="landscape" r:id="rId1"/>
  <headerFooter>
    <oddHeader>&amp;A</oddHeader>
    <oddFooter>Stránka &amp;P</oddFooter>
  </headerFooter>
  <rowBreaks count="1" manualBreakCount="1">
    <brk id="2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B1" zoomScaleNormal="100" workbookViewId="0">
      <selection activeCell="F25" sqref="F25"/>
    </sheetView>
  </sheetViews>
  <sheetFormatPr defaultRowHeight="12.75" x14ac:dyDescent="0.2"/>
  <cols>
    <col min="1" max="1" width="9.85546875" style="1" customWidth="1"/>
    <col min="2" max="2" width="54.28515625" style="1" customWidth="1"/>
    <col min="3" max="3" width="17.85546875" style="2" customWidth="1"/>
    <col min="4" max="4" width="12.140625" style="2" customWidth="1"/>
    <col min="5" max="5" width="8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7" t="s">
        <v>70</v>
      </c>
    </row>
    <row r="2" spans="1:7" s="5" customFormat="1" ht="14.25" customHeight="1" x14ac:dyDescent="0.25">
      <c r="A2" s="7" t="s">
        <v>17</v>
      </c>
      <c r="B2" s="108" t="s">
        <v>67</v>
      </c>
      <c r="C2" s="8"/>
      <c r="D2" s="7"/>
      <c r="E2" s="7"/>
      <c r="F2" s="7"/>
      <c r="G2" s="7"/>
    </row>
    <row r="3" spans="1:7" s="5" customFormat="1" ht="14.25" customHeight="1" x14ac:dyDescent="0.25">
      <c r="A3" s="7" t="s">
        <v>65</v>
      </c>
      <c r="B3" s="109" t="s">
        <v>95</v>
      </c>
      <c r="C3" s="8"/>
      <c r="D3" s="7"/>
      <c r="E3" s="7"/>
      <c r="F3" s="7"/>
      <c r="G3" s="7"/>
    </row>
    <row r="4" spans="1:7" s="5" customFormat="1" ht="14.25" customHeight="1" x14ac:dyDescent="0.25">
      <c r="A4" s="7" t="s">
        <v>68</v>
      </c>
      <c r="B4" s="153" t="s">
        <v>97</v>
      </c>
      <c r="C4" s="8"/>
      <c r="D4" s="7"/>
      <c r="E4" s="7"/>
      <c r="F4" s="7"/>
      <c r="G4" s="7"/>
    </row>
    <row r="5" spans="1:7" s="5" customFormat="1" ht="15" customHeight="1" x14ac:dyDescent="0.25">
      <c r="A5" s="7" t="s">
        <v>18</v>
      </c>
      <c r="B5" s="108" t="s">
        <v>96</v>
      </c>
      <c r="C5" s="8"/>
      <c r="D5" s="7"/>
      <c r="E5" s="7"/>
      <c r="F5" s="7"/>
      <c r="G5" s="7"/>
    </row>
    <row r="6" spans="1:7" ht="13.5" thickBot="1" x14ac:dyDescent="0.25">
      <c r="A6" s="28"/>
    </row>
    <row r="7" spans="1:7" s="32" customFormat="1" x14ac:dyDescent="0.2">
      <c r="A7" s="151" t="s">
        <v>23</v>
      </c>
      <c r="B7" s="152" t="s">
        <v>43</v>
      </c>
      <c r="C7" s="134" t="s">
        <v>24</v>
      </c>
      <c r="D7" s="135" t="s">
        <v>46</v>
      </c>
      <c r="E7" s="29" t="s">
        <v>64</v>
      </c>
      <c r="F7" s="30" t="s">
        <v>14</v>
      </c>
      <c r="G7" s="31" t="s">
        <v>19</v>
      </c>
    </row>
    <row r="8" spans="1:7" x14ac:dyDescent="0.2">
      <c r="A8" s="138"/>
      <c r="B8" s="136" t="s">
        <v>69</v>
      </c>
      <c r="C8" s="139"/>
      <c r="D8" s="33"/>
      <c r="E8" s="33"/>
      <c r="F8" s="38"/>
      <c r="G8" s="39"/>
    </row>
    <row r="9" spans="1:7" ht="38.25" x14ac:dyDescent="0.2">
      <c r="A9" s="4">
        <v>1</v>
      </c>
      <c r="B9" s="137" t="s">
        <v>100</v>
      </c>
      <c r="C9" s="140" t="s">
        <v>84</v>
      </c>
      <c r="D9" s="35">
        <v>6</v>
      </c>
      <c r="E9" s="35">
        <v>6</v>
      </c>
      <c r="F9" s="41">
        <v>0</v>
      </c>
      <c r="G9" s="37">
        <f>E9*F9</f>
        <v>0</v>
      </c>
    </row>
    <row r="10" spans="1:7" ht="39" thickBot="1" x14ac:dyDescent="0.25">
      <c r="A10" s="110">
        <v>2</v>
      </c>
      <c r="B10" s="142" t="s">
        <v>125</v>
      </c>
      <c r="C10" s="141" t="s">
        <v>84</v>
      </c>
      <c r="D10" s="35">
        <v>5</v>
      </c>
      <c r="E10" s="35">
        <v>5</v>
      </c>
      <c r="F10" s="41">
        <v>0</v>
      </c>
      <c r="G10" s="37">
        <f>E10*F10</f>
        <v>0</v>
      </c>
    </row>
    <row r="11" spans="1:7" x14ac:dyDescent="0.2">
      <c r="A11" s="42"/>
      <c r="B11" s="43" t="s">
        <v>25</v>
      </c>
      <c r="C11" s="44"/>
      <c r="D11" s="45"/>
      <c r="E11" s="46"/>
      <c r="F11" s="47"/>
      <c r="G11" s="48">
        <f>SUM(G8:G10)</f>
        <v>0</v>
      </c>
    </row>
    <row r="12" spans="1:7" x14ac:dyDescent="0.2">
      <c r="A12" s="34"/>
      <c r="B12" s="49" t="s">
        <v>26</v>
      </c>
      <c r="C12" s="50"/>
      <c r="D12" s="51">
        <v>0.05</v>
      </c>
      <c r="E12" s="36"/>
      <c r="F12" s="41"/>
      <c r="G12" s="52">
        <f>0.05*G11</f>
        <v>0</v>
      </c>
    </row>
    <row r="13" spans="1:7" s="5" customFormat="1" ht="15.75" thickBot="1" x14ac:dyDescent="0.3">
      <c r="A13" s="72"/>
      <c r="B13" s="73" t="s">
        <v>44</v>
      </c>
      <c r="C13" s="74"/>
      <c r="D13" s="74"/>
      <c r="E13" s="75"/>
      <c r="F13" s="76"/>
      <c r="G13" s="77">
        <f>SUM(G11:G12)</f>
        <v>0</v>
      </c>
    </row>
    <row r="14" spans="1:7" ht="13.5" thickBot="1" x14ac:dyDescent="0.25">
      <c r="E14" s="53"/>
    </row>
    <row r="15" spans="1:7" s="113" customFormat="1" x14ac:dyDescent="0.2">
      <c r="A15" s="111" t="s">
        <v>23</v>
      </c>
      <c r="B15" s="30" t="s">
        <v>15</v>
      </c>
      <c r="C15" s="112" t="s">
        <v>12</v>
      </c>
      <c r="D15" s="112" t="s">
        <v>46</v>
      </c>
      <c r="E15" s="3" t="s">
        <v>11</v>
      </c>
      <c r="F15" s="3" t="s">
        <v>13</v>
      </c>
      <c r="G15" s="31" t="s">
        <v>19</v>
      </c>
    </row>
    <row r="16" spans="1:7" s="113" customFormat="1" x14ac:dyDescent="0.2">
      <c r="A16" s="4" t="s">
        <v>27</v>
      </c>
      <c r="B16" s="114" t="s">
        <v>45</v>
      </c>
      <c r="C16" s="115"/>
      <c r="D16" s="115"/>
      <c r="E16" s="45"/>
      <c r="F16" s="45"/>
      <c r="G16" s="116"/>
    </row>
    <row r="17" spans="1:7" s="113" customFormat="1" x14ac:dyDescent="0.2">
      <c r="A17" s="117"/>
      <c r="B17" s="118" t="s">
        <v>71</v>
      </c>
      <c r="C17" s="57"/>
      <c r="D17" s="63"/>
      <c r="E17" s="58"/>
      <c r="F17" s="66"/>
      <c r="G17" s="64"/>
    </row>
    <row r="18" spans="1:7" s="113" customFormat="1" x14ac:dyDescent="0.2">
      <c r="A18" s="4">
        <v>1</v>
      </c>
      <c r="B18" s="120" t="s">
        <v>72</v>
      </c>
      <c r="C18" s="40" t="s">
        <v>22</v>
      </c>
      <c r="D18" s="62" t="s">
        <v>101</v>
      </c>
      <c r="E18" s="50">
        <v>0.22</v>
      </c>
      <c r="F18" s="65">
        <v>0</v>
      </c>
      <c r="G18" s="37">
        <f t="shared" ref="G18:G24" si="0">E18*F18</f>
        <v>0</v>
      </c>
    </row>
    <row r="19" spans="1:7" s="113" customFormat="1" x14ac:dyDescent="0.2">
      <c r="A19" s="4">
        <v>2</v>
      </c>
      <c r="B19" s="119" t="s">
        <v>76</v>
      </c>
      <c r="C19" s="40" t="s">
        <v>22</v>
      </c>
      <c r="D19" s="62" t="s">
        <v>102</v>
      </c>
      <c r="E19" s="59">
        <v>1.1000000000000001</v>
      </c>
      <c r="F19" s="41">
        <v>0</v>
      </c>
      <c r="G19" s="37">
        <f t="shared" si="0"/>
        <v>0</v>
      </c>
    </row>
    <row r="20" spans="1:7" s="113" customFormat="1" ht="25.5" x14ac:dyDescent="0.2">
      <c r="A20" s="4">
        <v>3</v>
      </c>
      <c r="B20" s="121" t="s">
        <v>73</v>
      </c>
      <c r="C20" s="40" t="s">
        <v>28</v>
      </c>
      <c r="D20" s="62" t="s">
        <v>103</v>
      </c>
      <c r="E20" s="50">
        <v>33</v>
      </c>
      <c r="F20" s="67">
        <v>0</v>
      </c>
      <c r="G20" s="37">
        <f t="shared" si="0"/>
        <v>0</v>
      </c>
    </row>
    <row r="21" spans="1:7" s="113" customFormat="1" x14ac:dyDescent="0.2">
      <c r="A21" s="4">
        <v>4</v>
      </c>
      <c r="B21" s="120" t="s">
        <v>1</v>
      </c>
      <c r="C21" s="40" t="s">
        <v>28</v>
      </c>
      <c r="D21" s="62" t="s">
        <v>103</v>
      </c>
      <c r="E21" s="50">
        <v>33</v>
      </c>
      <c r="F21" s="67">
        <v>0</v>
      </c>
      <c r="G21" s="37">
        <f t="shared" si="0"/>
        <v>0</v>
      </c>
    </row>
    <row r="22" spans="1:7" s="113" customFormat="1" x14ac:dyDescent="0.2">
      <c r="A22" s="4">
        <v>5</v>
      </c>
      <c r="B22" s="120" t="s">
        <v>47</v>
      </c>
      <c r="C22" s="40" t="s">
        <v>29</v>
      </c>
      <c r="D22" s="62" t="s">
        <v>104</v>
      </c>
      <c r="E22" s="50">
        <v>19.8</v>
      </c>
      <c r="F22" s="67">
        <v>0</v>
      </c>
      <c r="G22" s="37">
        <f t="shared" si="0"/>
        <v>0</v>
      </c>
    </row>
    <row r="23" spans="1:7" x14ac:dyDescent="0.2">
      <c r="A23" s="34">
        <v>6</v>
      </c>
      <c r="B23" s="61" t="s">
        <v>74</v>
      </c>
      <c r="C23" s="40" t="s">
        <v>29</v>
      </c>
      <c r="D23" s="62" t="s">
        <v>89</v>
      </c>
      <c r="E23" s="50">
        <v>24.2</v>
      </c>
      <c r="F23" s="67">
        <v>0</v>
      </c>
      <c r="G23" s="37">
        <f t="shared" si="0"/>
        <v>0</v>
      </c>
    </row>
    <row r="24" spans="1:7" x14ac:dyDescent="0.2">
      <c r="A24" s="34">
        <v>7</v>
      </c>
      <c r="B24" s="61" t="s">
        <v>48</v>
      </c>
      <c r="C24" s="40" t="s">
        <v>22</v>
      </c>
      <c r="D24" s="62" t="s">
        <v>90</v>
      </c>
      <c r="E24" s="50">
        <v>6.6000000000000003E-2</v>
      </c>
      <c r="F24" s="67">
        <v>0</v>
      </c>
      <c r="G24" s="37">
        <f t="shared" si="0"/>
        <v>0</v>
      </c>
    </row>
    <row r="25" spans="1:7" s="113" customFormat="1" x14ac:dyDescent="0.2">
      <c r="A25" s="4">
        <v>8</v>
      </c>
      <c r="B25" s="120" t="s">
        <v>85</v>
      </c>
      <c r="C25" s="40" t="s">
        <v>21</v>
      </c>
      <c r="D25" s="62" t="s">
        <v>91</v>
      </c>
      <c r="E25" s="50">
        <v>0.88</v>
      </c>
      <c r="F25" s="67">
        <v>0</v>
      </c>
      <c r="G25" s="37">
        <f>E25*F25</f>
        <v>0</v>
      </c>
    </row>
    <row r="26" spans="1:7" s="113" customFormat="1" x14ac:dyDescent="0.2">
      <c r="A26" s="4">
        <v>9</v>
      </c>
      <c r="B26" s="120" t="s">
        <v>75</v>
      </c>
      <c r="C26" s="40" t="s">
        <v>30</v>
      </c>
      <c r="D26" s="62" t="s">
        <v>105</v>
      </c>
      <c r="E26" s="50">
        <v>1100</v>
      </c>
      <c r="F26" s="65">
        <v>0</v>
      </c>
      <c r="G26" s="37">
        <f>E26*F26</f>
        <v>0</v>
      </c>
    </row>
    <row r="27" spans="1:7" s="126" customFormat="1" ht="15.75" thickBot="1" x14ac:dyDescent="0.25">
      <c r="A27" s="122"/>
      <c r="B27" s="123" t="s">
        <v>49</v>
      </c>
      <c r="C27" s="124"/>
      <c r="D27" s="124"/>
      <c r="E27" s="74"/>
      <c r="F27" s="125"/>
      <c r="G27" s="77">
        <f>SUM(G17:G26)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opLeftCell="A6" zoomScaleNormal="100" workbookViewId="0">
      <selection activeCell="A20" sqref="A20:B22"/>
    </sheetView>
  </sheetViews>
  <sheetFormatPr defaultRowHeight="12.75" x14ac:dyDescent="0.2"/>
  <cols>
    <col min="1" max="1" width="12.28515625" style="2" customWidth="1"/>
    <col min="2" max="2" width="56.42578125" style="80" customWidth="1"/>
    <col min="3" max="3" width="10.5703125" style="2" customWidth="1"/>
    <col min="4" max="4" width="15" style="78" customWidth="1"/>
    <col min="5" max="5" width="10" style="2" customWidth="1"/>
    <col min="6" max="6" width="11.42578125" style="2" customWidth="1"/>
    <col min="7" max="7" width="11.42578125" style="79" customWidth="1"/>
    <col min="8" max="8" width="17" style="2" customWidth="1"/>
    <col min="9" max="9" width="17" style="79" customWidth="1"/>
    <col min="10" max="10" width="11.42578125" style="1" bestFit="1" customWidth="1"/>
    <col min="11" max="16384" width="9.140625" style="1"/>
  </cols>
  <sheetData>
    <row r="1" spans="1:9" ht="18.75" x14ac:dyDescent="0.2">
      <c r="B1" s="99" t="s">
        <v>62</v>
      </c>
    </row>
    <row r="2" spans="1:9" s="5" customFormat="1" ht="14.25" customHeight="1" x14ac:dyDescent="0.25">
      <c r="A2" s="7" t="s">
        <v>17</v>
      </c>
      <c r="B2" s="108" t="s">
        <v>67</v>
      </c>
      <c r="C2" s="8"/>
      <c r="D2" s="7"/>
      <c r="E2" s="7"/>
      <c r="F2" s="7"/>
      <c r="G2" s="7"/>
    </row>
    <row r="3" spans="1:9" s="5" customFormat="1" ht="14.25" customHeight="1" x14ac:dyDescent="0.25">
      <c r="A3" s="7" t="s">
        <v>65</v>
      </c>
      <c r="B3" s="109" t="s">
        <v>95</v>
      </c>
      <c r="C3" s="8"/>
      <c r="D3" s="7"/>
      <c r="E3" s="7"/>
      <c r="F3" s="7"/>
      <c r="G3" s="7"/>
    </row>
    <row r="4" spans="1:9" s="5" customFormat="1" ht="14.25" customHeight="1" x14ac:dyDescent="0.25">
      <c r="A4" s="7" t="s">
        <v>68</v>
      </c>
      <c r="B4" s="153" t="s">
        <v>97</v>
      </c>
      <c r="C4" s="8"/>
      <c r="D4" s="7"/>
      <c r="E4" s="7"/>
      <c r="F4" s="7"/>
      <c r="G4" s="7"/>
    </row>
    <row r="5" spans="1:9" s="5" customFormat="1" ht="15" customHeight="1" x14ac:dyDescent="0.25">
      <c r="A5" s="7" t="s">
        <v>18</v>
      </c>
      <c r="B5" s="108" t="s">
        <v>96</v>
      </c>
      <c r="C5" s="8"/>
      <c r="D5" s="7"/>
      <c r="E5" s="7"/>
      <c r="F5" s="7"/>
      <c r="G5" s="7"/>
    </row>
    <row r="6" spans="1:9" ht="13.5" thickBot="1" x14ac:dyDescent="0.25"/>
    <row r="7" spans="1:9" ht="13.5" thickBot="1" x14ac:dyDescent="0.25">
      <c r="A7" s="100" t="s">
        <v>31</v>
      </c>
      <c r="B7" s="81" t="s">
        <v>16</v>
      </c>
      <c r="C7" s="54" t="s">
        <v>12</v>
      </c>
      <c r="D7" s="82" t="s">
        <v>46</v>
      </c>
      <c r="E7" s="55" t="s">
        <v>11</v>
      </c>
      <c r="F7" s="55" t="s">
        <v>13</v>
      </c>
      <c r="G7" s="56" t="s">
        <v>19</v>
      </c>
      <c r="H7" s="1"/>
      <c r="I7" s="1"/>
    </row>
    <row r="8" spans="1:9" x14ac:dyDescent="0.2">
      <c r="A8" s="101"/>
      <c r="B8" s="92" t="s">
        <v>71</v>
      </c>
      <c r="C8" s="85"/>
      <c r="D8" s="86"/>
      <c r="E8" s="91"/>
      <c r="F8" s="87"/>
      <c r="G8" s="93"/>
      <c r="H8" s="1"/>
      <c r="I8" s="1"/>
    </row>
    <row r="9" spans="1:9" x14ac:dyDescent="0.2">
      <c r="A9" s="102" t="s">
        <v>32</v>
      </c>
      <c r="B9" s="83" t="s">
        <v>3</v>
      </c>
      <c r="C9" s="50" t="s">
        <v>4</v>
      </c>
      <c r="D9" s="84" t="s">
        <v>126</v>
      </c>
      <c r="E9" s="94">
        <v>1</v>
      </c>
      <c r="F9" s="67">
        <v>0</v>
      </c>
      <c r="G9" s="37">
        <f t="shared" ref="G9:G19" si="0">E9*F9</f>
        <v>0</v>
      </c>
      <c r="H9" s="1"/>
      <c r="I9" s="1"/>
    </row>
    <row r="10" spans="1:9" ht="51" x14ac:dyDescent="0.2">
      <c r="A10" s="102" t="s">
        <v>8</v>
      </c>
      <c r="B10" s="83" t="s">
        <v>66</v>
      </c>
      <c r="C10" s="50" t="s">
        <v>28</v>
      </c>
      <c r="D10" s="84" t="s">
        <v>92</v>
      </c>
      <c r="E10" s="94">
        <v>11</v>
      </c>
      <c r="F10" s="67">
        <v>0</v>
      </c>
      <c r="G10" s="37">
        <f t="shared" si="0"/>
        <v>0</v>
      </c>
      <c r="H10" s="1"/>
      <c r="I10" s="1"/>
    </row>
    <row r="11" spans="1:9" ht="25.5" x14ac:dyDescent="0.2">
      <c r="A11" s="102" t="s">
        <v>9</v>
      </c>
      <c r="B11" s="83" t="s">
        <v>10</v>
      </c>
      <c r="C11" s="50" t="s">
        <v>28</v>
      </c>
      <c r="D11" s="84" t="s">
        <v>92</v>
      </c>
      <c r="E11" s="94">
        <v>11</v>
      </c>
      <c r="F11" s="67">
        <v>0</v>
      </c>
      <c r="G11" s="37">
        <f t="shared" si="0"/>
        <v>0</v>
      </c>
      <c r="H11" s="1"/>
      <c r="I11" s="1"/>
    </row>
    <row r="12" spans="1:9" ht="38.25" x14ac:dyDescent="0.2">
      <c r="A12" s="4" t="s">
        <v>5</v>
      </c>
      <c r="B12" s="83" t="s">
        <v>77</v>
      </c>
      <c r="C12" s="50" t="s">
        <v>0</v>
      </c>
      <c r="D12" s="84" t="s">
        <v>106</v>
      </c>
      <c r="E12" s="94">
        <v>2.2000000000000001E-4</v>
      </c>
      <c r="F12" s="67">
        <v>0</v>
      </c>
      <c r="G12" s="37">
        <f t="shared" si="0"/>
        <v>0</v>
      </c>
      <c r="H12" s="1"/>
      <c r="I12" s="1"/>
    </row>
    <row r="13" spans="1:9" ht="38.25" x14ac:dyDescent="0.2">
      <c r="A13" s="4" t="s">
        <v>5</v>
      </c>
      <c r="B13" s="83" t="s">
        <v>78</v>
      </c>
      <c r="C13" s="50" t="s">
        <v>0</v>
      </c>
      <c r="D13" s="84" t="s">
        <v>107</v>
      </c>
      <c r="E13" s="94">
        <v>1.1000000000000001E-3</v>
      </c>
      <c r="F13" s="67">
        <v>0</v>
      </c>
      <c r="G13" s="37">
        <f t="shared" si="0"/>
        <v>0</v>
      </c>
      <c r="H13" s="1"/>
      <c r="I13" s="1"/>
    </row>
    <row r="14" spans="1:9" ht="25.5" x14ac:dyDescent="0.2">
      <c r="A14" s="4" t="s">
        <v>86</v>
      </c>
      <c r="B14" s="83" t="s">
        <v>87</v>
      </c>
      <c r="C14" s="50" t="s">
        <v>28</v>
      </c>
      <c r="D14" s="84" t="s">
        <v>92</v>
      </c>
      <c r="E14" s="94">
        <v>11</v>
      </c>
      <c r="F14" s="67">
        <v>0</v>
      </c>
      <c r="G14" s="37">
        <f t="shared" si="0"/>
        <v>0</v>
      </c>
      <c r="H14" s="1"/>
      <c r="I14" s="1"/>
    </row>
    <row r="15" spans="1:9" ht="51" x14ac:dyDescent="0.2">
      <c r="A15" s="4" t="s">
        <v>36</v>
      </c>
      <c r="B15" s="88" t="s">
        <v>37</v>
      </c>
      <c r="C15" s="50" t="s">
        <v>28</v>
      </c>
      <c r="D15" s="84" t="s">
        <v>92</v>
      </c>
      <c r="E15" s="94">
        <v>11</v>
      </c>
      <c r="F15" s="67">
        <v>0</v>
      </c>
      <c r="G15" s="37">
        <f t="shared" si="0"/>
        <v>0</v>
      </c>
      <c r="H15" s="1"/>
      <c r="I15" s="1"/>
    </row>
    <row r="16" spans="1:9" ht="25.5" x14ac:dyDescent="0.2">
      <c r="A16" s="4" t="s">
        <v>40</v>
      </c>
      <c r="B16" s="88" t="s">
        <v>39</v>
      </c>
      <c r="C16" s="50" t="s">
        <v>38</v>
      </c>
      <c r="D16" s="84" t="s">
        <v>93</v>
      </c>
      <c r="E16" s="94">
        <v>0.11</v>
      </c>
      <c r="F16" s="67">
        <v>0</v>
      </c>
      <c r="G16" s="37">
        <f t="shared" si="0"/>
        <v>0</v>
      </c>
      <c r="H16" s="1"/>
      <c r="I16" s="1"/>
    </row>
    <row r="17" spans="1:9" ht="25.5" x14ac:dyDescent="0.2">
      <c r="A17" s="4" t="s">
        <v>34</v>
      </c>
      <c r="B17" s="83" t="s">
        <v>35</v>
      </c>
      <c r="C17" s="50" t="s">
        <v>20</v>
      </c>
      <c r="D17" s="84" t="s">
        <v>94</v>
      </c>
      <c r="E17" s="90">
        <v>11</v>
      </c>
      <c r="F17" s="67">
        <v>0</v>
      </c>
      <c r="G17" s="37">
        <f t="shared" si="0"/>
        <v>0</v>
      </c>
      <c r="H17" s="1"/>
      <c r="I17" s="1"/>
    </row>
    <row r="18" spans="1:9" s="60" customFormat="1" x14ac:dyDescent="0.2">
      <c r="A18" s="4" t="s">
        <v>2</v>
      </c>
      <c r="B18" s="83" t="s">
        <v>80</v>
      </c>
      <c r="C18" s="50" t="s">
        <v>21</v>
      </c>
      <c r="D18" s="84" t="s">
        <v>108</v>
      </c>
      <c r="E18" s="94">
        <v>1.1000000000000001</v>
      </c>
      <c r="F18" s="67">
        <v>0</v>
      </c>
      <c r="G18" s="37">
        <f t="shared" si="0"/>
        <v>0</v>
      </c>
    </row>
    <row r="19" spans="1:9" s="60" customFormat="1" x14ac:dyDescent="0.2">
      <c r="A19" s="4" t="s">
        <v>41</v>
      </c>
      <c r="B19" s="83" t="s">
        <v>42</v>
      </c>
      <c r="C19" s="50" t="s">
        <v>21</v>
      </c>
      <c r="D19" s="84" t="s">
        <v>108</v>
      </c>
      <c r="E19" s="50">
        <v>1.1000000000000001</v>
      </c>
      <c r="F19" s="67">
        <v>0</v>
      </c>
      <c r="G19" s="37">
        <f t="shared" si="0"/>
        <v>0</v>
      </c>
    </row>
    <row r="20" spans="1:9" ht="72" x14ac:dyDescent="0.2">
      <c r="A20" s="127" t="s">
        <v>79</v>
      </c>
      <c r="B20" s="128" t="s">
        <v>146</v>
      </c>
      <c r="C20" s="129" t="s">
        <v>28</v>
      </c>
      <c r="D20" s="130" t="s">
        <v>92</v>
      </c>
      <c r="E20" s="133">
        <v>11</v>
      </c>
      <c r="F20" s="131">
        <v>0</v>
      </c>
      <c r="G20" s="132">
        <f>E20*F20</f>
        <v>0</v>
      </c>
      <c r="H20" s="1"/>
      <c r="I20" s="1"/>
    </row>
    <row r="21" spans="1:9" ht="72" x14ac:dyDescent="0.2">
      <c r="A21" s="127" t="s">
        <v>79</v>
      </c>
      <c r="B21" s="128" t="s">
        <v>147</v>
      </c>
      <c r="C21" s="129" t="s">
        <v>28</v>
      </c>
      <c r="D21" s="130" t="s">
        <v>92</v>
      </c>
      <c r="E21" s="133">
        <v>11</v>
      </c>
      <c r="F21" s="131">
        <v>0</v>
      </c>
      <c r="G21" s="132">
        <f t="shared" ref="G21:G22" si="1">E21*F21</f>
        <v>0</v>
      </c>
      <c r="H21" s="1"/>
      <c r="I21" s="1"/>
    </row>
    <row r="22" spans="1:9" ht="72" x14ac:dyDescent="0.2">
      <c r="A22" s="127" t="s">
        <v>79</v>
      </c>
      <c r="B22" s="128" t="s">
        <v>148</v>
      </c>
      <c r="C22" s="129" t="s">
        <v>28</v>
      </c>
      <c r="D22" s="130" t="s">
        <v>92</v>
      </c>
      <c r="E22" s="133">
        <v>11</v>
      </c>
      <c r="F22" s="131">
        <v>0</v>
      </c>
      <c r="G22" s="132">
        <f t="shared" si="1"/>
        <v>0</v>
      </c>
      <c r="H22" s="1"/>
      <c r="I22" s="1"/>
    </row>
    <row r="23" spans="1:9" x14ac:dyDescent="0.2">
      <c r="A23" s="101"/>
      <c r="B23" s="92"/>
      <c r="C23" s="85"/>
      <c r="D23" s="86"/>
      <c r="E23" s="91"/>
      <c r="F23" s="87"/>
      <c r="G23" s="93"/>
      <c r="H23" s="1"/>
      <c r="I23" s="1"/>
    </row>
    <row r="24" spans="1:9" x14ac:dyDescent="0.2">
      <c r="A24" s="102" t="s">
        <v>32</v>
      </c>
      <c r="B24" s="88" t="s">
        <v>81</v>
      </c>
      <c r="C24" s="59" t="s">
        <v>33</v>
      </c>
      <c r="D24" s="89">
        <v>1</v>
      </c>
      <c r="E24" s="90">
        <v>1</v>
      </c>
      <c r="F24" s="65">
        <v>0</v>
      </c>
      <c r="G24" s="37">
        <f t="shared" ref="G24:G25" si="2">E24*F24</f>
        <v>0</v>
      </c>
      <c r="H24" s="1"/>
      <c r="I24" s="1"/>
    </row>
    <row r="25" spans="1:9" ht="25.5" x14ac:dyDescent="0.2">
      <c r="A25" s="102" t="s">
        <v>32</v>
      </c>
      <c r="B25" s="88" t="s">
        <v>82</v>
      </c>
      <c r="C25" s="59" t="s">
        <v>33</v>
      </c>
      <c r="D25" s="89">
        <v>1</v>
      </c>
      <c r="E25" s="90">
        <v>1</v>
      </c>
      <c r="F25" s="65">
        <v>0</v>
      </c>
      <c r="G25" s="37">
        <f t="shared" si="2"/>
        <v>0</v>
      </c>
      <c r="H25" s="1"/>
      <c r="I25" s="1"/>
    </row>
    <row r="26" spans="1:9" x14ac:dyDescent="0.2">
      <c r="A26" s="102" t="s">
        <v>32</v>
      </c>
      <c r="B26" s="88" t="s">
        <v>6</v>
      </c>
      <c r="C26" s="59" t="s">
        <v>33</v>
      </c>
      <c r="D26" s="89">
        <v>1</v>
      </c>
      <c r="E26" s="90">
        <v>1</v>
      </c>
      <c r="F26" s="65">
        <v>0</v>
      </c>
      <c r="G26" s="37">
        <f t="shared" ref="G26" si="3">E26*F26</f>
        <v>0</v>
      </c>
      <c r="H26" s="1"/>
      <c r="I26" s="1"/>
    </row>
    <row r="27" spans="1:9" ht="13.5" thickBot="1" x14ac:dyDescent="0.25">
      <c r="A27" s="103" t="s">
        <v>32</v>
      </c>
      <c r="B27" s="95" t="s">
        <v>7</v>
      </c>
      <c r="C27" s="96" t="s">
        <v>33</v>
      </c>
      <c r="D27" s="97">
        <v>1</v>
      </c>
      <c r="E27" s="98">
        <v>1</v>
      </c>
      <c r="F27" s="68">
        <v>0</v>
      </c>
      <c r="G27" s="37">
        <f t="shared" ref="G27" si="4">E27*F27</f>
        <v>0</v>
      </c>
      <c r="H27" s="1"/>
      <c r="I27" s="1"/>
    </row>
    <row r="28" spans="1:9" s="5" customFormat="1" ht="15.75" thickBot="1" x14ac:dyDescent="0.3">
      <c r="A28" s="104"/>
      <c r="B28" s="105" t="s">
        <v>50</v>
      </c>
      <c r="C28" s="106"/>
      <c r="D28" s="107"/>
      <c r="E28" s="69"/>
      <c r="F28" s="70"/>
      <c r="G28" s="71">
        <f>SUM(G8:G27)</f>
        <v>0</v>
      </c>
    </row>
  </sheetData>
  <pageMargins left="0.78740157480314965" right="0.78740157480314965" top="0.98425196850393704" bottom="0.98425196850393704" header="0.51181102362204722" footer="0.51181102362204722"/>
  <pageSetup paperSize="9" orientation="landscape" horizontalDpi="4294967293" r:id="rId1"/>
  <headerFooter alignWithMargins="0">
    <oddHeader>&amp;A</oddHeader>
    <oddFooter>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B1" zoomScaleNormal="100" workbookViewId="0">
      <selection activeCell="F27" sqref="F27"/>
    </sheetView>
  </sheetViews>
  <sheetFormatPr defaultRowHeight="12.75" x14ac:dyDescent="0.2"/>
  <cols>
    <col min="1" max="1" width="9.85546875" style="1" customWidth="1"/>
    <col min="2" max="2" width="54.28515625" style="1" customWidth="1"/>
    <col min="3" max="3" width="17.85546875" style="2" customWidth="1"/>
    <col min="4" max="4" width="12.140625" style="2" customWidth="1"/>
    <col min="5" max="5" width="8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7" t="s">
        <v>70</v>
      </c>
    </row>
    <row r="2" spans="1:7" s="5" customFormat="1" ht="14.25" customHeight="1" x14ac:dyDescent="0.25">
      <c r="A2" s="7" t="s">
        <v>17</v>
      </c>
      <c r="B2" s="108" t="s">
        <v>67</v>
      </c>
      <c r="C2" s="8"/>
      <c r="D2" s="7"/>
      <c r="E2" s="7"/>
      <c r="F2" s="7"/>
      <c r="G2" s="7"/>
    </row>
    <row r="3" spans="1:7" s="5" customFormat="1" ht="14.25" customHeight="1" x14ac:dyDescent="0.25">
      <c r="A3" s="7" t="s">
        <v>65</v>
      </c>
      <c r="B3" s="109" t="s">
        <v>95</v>
      </c>
      <c r="C3" s="8"/>
      <c r="D3" s="7"/>
      <c r="E3" s="7"/>
      <c r="F3" s="7"/>
      <c r="G3" s="7"/>
    </row>
    <row r="4" spans="1:7" s="5" customFormat="1" ht="14.25" customHeight="1" x14ac:dyDescent="0.25">
      <c r="A4" s="7" t="s">
        <v>68</v>
      </c>
      <c r="B4" s="153" t="s">
        <v>98</v>
      </c>
      <c r="C4" s="8"/>
      <c r="D4" s="7"/>
      <c r="E4" s="7"/>
      <c r="F4" s="7"/>
      <c r="G4" s="7"/>
    </row>
    <row r="5" spans="1:7" s="5" customFormat="1" ht="15" customHeight="1" x14ac:dyDescent="0.25">
      <c r="A5" s="7" t="s">
        <v>18</v>
      </c>
      <c r="B5" s="108" t="s">
        <v>96</v>
      </c>
      <c r="C5" s="8"/>
      <c r="D5" s="7"/>
      <c r="E5" s="7"/>
      <c r="F5" s="7"/>
      <c r="G5" s="7"/>
    </row>
    <row r="6" spans="1:7" x14ac:dyDescent="0.2">
      <c r="A6" s="28"/>
    </row>
    <row r="7" spans="1:7" s="32" customFormat="1" ht="13.5" thickBot="1" x14ac:dyDescent="0.25">
      <c r="A7" s="165" t="s">
        <v>23</v>
      </c>
      <c r="B7" s="165" t="s">
        <v>43</v>
      </c>
      <c r="C7" s="166" t="s">
        <v>24</v>
      </c>
      <c r="D7" s="154" t="s">
        <v>46</v>
      </c>
      <c r="E7" s="155" t="s">
        <v>64</v>
      </c>
      <c r="F7" s="156" t="s">
        <v>14</v>
      </c>
      <c r="G7" s="156" t="s">
        <v>19</v>
      </c>
    </row>
    <row r="8" spans="1:7" x14ac:dyDescent="0.2">
      <c r="A8" s="168"/>
      <c r="B8" s="169" t="s">
        <v>69</v>
      </c>
      <c r="C8" s="170"/>
      <c r="D8" s="33"/>
      <c r="E8" s="157"/>
      <c r="F8" s="38"/>
      <c r="G8" s="38"/>
    </row>
    <row r="9" spans="1:7" ht="38.25" x14ac:dyDescent="0.2">
      <c r="A9" s="4">
        <v>1</v>
      </c>
      <c r="B9" s="137" t="s">
        <v>127</v>
      </c>
      <c r="C9" s="140" t="s">
        <v>84</v>
      </c>
      <c r="D9" s="35" t="s">
        <v>109</v>
      </c>
      <c r="E9" s="84">
        <v>9</v>
      </c>
      <c r="F9" s="41">
        <v>0</v>
      </c>
      <c r="G9" s="41">
        <f>E9*F9</f>
        <v>0</v>
      </c>
    </row>
    <row r="10" spans="1:7" ht="51.75" thickBot="1" x14ac:dyDescent="0.25">
      <c r="A10" s="110">
        <v>2</v>
      </c>
      <c r="B10" s="171" t="s">
        <v>128</v>
      </c>
      <c r="C10" s="141" t="s">
        <v>84</v>
      </c>
      <c r="D10" s="35" t="s">
        <v>110</v>
      </c>
      <c r="E10" s="84">
        <v>25</v>
      </c>
      <c r="F10" s="41">
        <v>0</v>
      </c>
      <c r="G10" s="41">
        <f>E10*F10</f>
        <v>0</v>
      </c>
    </row>
    <row r="11" spans="1:7" x14ac:dyDescent="0.2">
      <c r="A11" s="167"/>
      <c r="B11" s="43" t="s">
        <v>25</v>
      </c>
      <c r="C11" s="44"/>
      <c r="D11" s="45"/>
      <c r="E11" s="46"/>
      <c r="F11" s="47"/>
      <c r="G11" s="47">
        <f>SUM(G8:G10)</f>
        <v>0</v>
      </c>
    </row>
    <row r="12" spans="1:7" x14ac:dyDescent="0.2">
      <c r="A12" s="158"/>
      <c r="B12" s="49" t="s">
        <v>26</v>
      </c>
      <c r="C12" s="50"/>
      <c r="D12" s="51">
        <v>0.05</v>
      </c>
      <c r="E12" s="36"/>
      <c r="F12" s="41"/>
      <c r="G12" s="159">
        <f>0.05*G11</f>
        <v>0</v>
      </c>
    </row>
    <row r="13" spans="1:7" s="5" customFormat="1" ht="15" x14ac:dyDescent="0.25">
      <c r="A13" s="160"/>
      <c r="B13" s="161" t="s">
        <v>44</v>
      </c>
      <c r="C13" s="162"/>
      <c r="D13" s="162"/>
      <c r="E13" s="163"/>
      <c r="F13" s="164"/>
      <c r="G13" s="164">
        <f>SUM(G11:G12)</f>
        <v>0</v>
      </c>
    </row>
    <row r="14" spans="1:7" ht="13.5" thickBot="1" x14ac:dyDescent="0.25">
      <c r="E14" s="53"/>
    </row>
    <row r="15" spans="1:7" s="113" customFormat="1" x14ac:dyDescent="0.2">
      <c r="A15" s="111" t="s">
        <v>23</v>
      </c>
      <c r="B15" s="30" t="s">
        <v>15</v>
      </c>
      <c r="C15" s="112" t="s">
        <v>12</v>
      </c>
      <c r="D15" s="112" t="s">
        <v>46</v>
      </c>
      <c r="E15" s="3" t="s">
        <v>11</v>
      </c>
      <c r="F15" s="3" t="s">
        <v>13</v>
      </c>
      <c r="G15" s="31" t="s">
        <v>19</v>
      </c>
    </row>
    <row r="16" spans="1:7" s="113" customFormat="1" x14ac:dyDescent="0.2">
      <c r="A16" s="4" t="s">
        <v>27</v>
      </c>
      <c r="B16" s="114" t="s">
        <v>45</v>
      </c>
      <c r="C16" s="115"/>
      <c r="D16" s="115"/>
      <c r="E16" s="45"/>
      <c r="F16" s="45"/>
      <c r="G16" s="116"/>
    </row>
    <row r="17" spans="1:7" s="113" customFormat="1" x14ac:dyDescent="0.2">
      <c r="A17" s="117"/>
      <c r="B17" s="118" t="s">
        <v>71</v>
      </c>
      <c r="C17" s="57"/>
      <c r="D17" s="63"/>
      <c r="E17" s="58"/>
      <c r="F17" s="66"/>
      <c r="G17" s="64"/>
    </row>
    <row r="18" spans="1:7" s="113" customFormat="1" x14ac:dyDescent="0.2">
      <c r="A18" s="4">
        <v>1</v>
      </c>
      <c r="B18" s="120" t="s">
        <v>72</v>
      </c>
      <c r="C18" s="40" t="s">
        <v>22</v>
      </c>
      <c r="D18" s="62" t="s">
        <v>111</v>
      </c>
      <c r="E18" s="50">
        <v>0.68</v>
      </c>
      <c r="F18" s="65">
        <v>0</v>
      </c>
      <c r="G18" s="37">
        <f t="shared" ref="G18:G24" si="0">E18*F18</f>
        <v>0</v>
      </c>
    </row>
    <row r="19" spans="1:7" s="113" customFormat="1" x14ac:dyDescent="0.2">
      <c r="A19" s="4">
        <v>2</v>
      </c>
      <c r="B19" s="119" t="s">
        <v>76</v>
      </c>
      <c r="C19" s="40" t="s">
        <v>22</v>
      </c>
      <c r="D19" s="62" t="s">
        <v>112</v>
      </c>
      <c r="E19" s="59">
        <v>3.4</v>
      </c>
      <c r="F19" s="41">
        <v>0</v>
      </c>
      <c r="G19" s="37">
        <f t="shared" si="0"/>
        <v>0</v>
      </c>
    </row>
    <row r="20" spans="1:7" s="113" customFormat="1" ht="25.5" x14ac:dyDescent="0.2">
      <c r="A20" s="4">
        <v>3</v>
      </c>
      <c r="B20" s="121" t="s">
        <v>73</v>
      </c>
      <c r="C20" s="40" t="s">
        <v>28</v>
      </c>
      <c r="D20" s="62" t="s">
        <v>113</v>
      </c>
      <c r="E20" s="50">
        <v>102</v>
      </c>
      <c r="F20" s="67">
        <v>0</v>
      </c>
      <c r="G20" s="37">
        <f t="shared" si="0"/>
        <v>0</v>
      </c>
    </row>
    <row r="21" spans="1:7" s="113" customFormat="1" x14ac:dyDescent="0.2">
      <c r="A21" s="4">
        <v>4</v>
      </c>
      <c r="B21" s="120" t="s">
        <v>1</v>
      </c>
      <c r="C21" s="40" t="s">
        <v>28</v>
      </c>
      <c r="D21" s="62" t="s">
        <v>113</v>
      </c>
      <c r="E21" s="50">
        <v>102</v>
      </c>
      <c r="F21" s="67">
        <v>0</v>
      </c>
      <c r="G21" s="37">
        <f t="shared" si="0"/>
        <v>0</v>
      </c>
    </row>
    <row r="22" spans="1:7" s="113" customFormat="1" x14ac:dyDescent="0.2">
      <c r="A22" s="4">
        <v>5</v>
      </c>
      <c r="B22" s="120" t="s">
        <v>47</v>
      </c>
      <c r="C22" s="40" t="s">
        <v>29</v>
      </c>
      <c r="D22" s="62" t="s">
        <v>114</v>
      </c>
      <c r="E22" s="50">
        <v>61.2</v>
      </c>
      <c r="F22" s="67">
        <v>0</v>
      </c>
      <c r="G22" s="37">
        <f t="shared" si="0"/>
        <v>0</v>
      </c>
    </row>
    <row r="23" spans="1:7" x14ac:dyDescent="0.2">
      <c r="A23" s="34">
        <v>6</v>
      </c>
      <c r="B23" s="61" t="s">
        <v>74</v>
      </c>
      <c r="C23" s="40" t="s">
        <v>29</v>
      </c>
      <c r="D23" s="62" t="s">
        <v>115</v>
      </c>
      <c r="E23" s="50">
        <v>74.8</v>
      </c>
      <c r="F23" s="67">
        <v>0</v>
      </c>
      <c r="G23" s="37">
        <f t="shared" si="0"/>
        <v>0</v>
      </c>
    </row>
    <row r="24" spans="1:7" x14ac:dyDescent="0.2">
      <c r="A24" s="34">
        <v>7</v>
      </c>
      <c r="B24" s="61" t="s">
        <v>48</v>
      </c>
      <c r="C24" s="40" t="s">
        <v>22</v>
      </c>
      <c r="D24" s="62" t="s">
        <v>116</v>
      </c>
      <c r="E24" s="50">
        <v>0.20399999999999999</v>
      </c>
      <c r="F24" s="67">
        <v>0</v>
      </c>
      <c r="G24" s="37">
        <f t="shared" si="0"/>
        <v>0</v>
      </c>
    </row>
    <row r="25" spans="1:7" s="113" customFormat="1" x14ac:dyDescent="0.2">
      <c r="A25" s="4">
        <v>8</v>
      </c>
      <c r="B25" s="120" t="s">
        <v>85</v>
      </c>
      <c r="C25" s="40" t="s">
        <v>21</v>
      </c>
      <c r="D25" s="62" t="s">
        <v>117</v>
      </c>
      <c r="E25" s="50">
        <v>2.72</v>
      </c>
      <c r="F25" s="67">
        <v>0</v>
      </c>
      <c r="G25" s="37">
        <f>E25*F25</f>
        <v>0</v>
      </c>
    </row>
    <row r="26" spans="1:7" s="113" customFormat="1" x14ac:dyDescent="0.2">
      <c r="A26" s="4">
        <v>9</v>
      </c>
      <c r="B26" s="120" t="s">
        <v>75</v>
      </c>
      <c r="C26" s="40" t="s">
        <v>30</v>
      </c>
      <c r="D26" s="62" t="s">
        <v>118</v>
      </c>
      <c r="E26" s="50">
        <v>3400</v>
      </c>
      <c r="F26" s="65">
        <v>0</v>
      </c>
      <c r="G26" s="37">
        <f>E26*F26</f>
        <v>0</v>
      </c>
    </row>
    <row r="27" spans="1:7" s="126" customFormat="1" ht="15.75" thickBot="1" x14ac:dyDescent="0.25">
      <c r="A27" s="122"/>
      <c r="B27" s="123" t="s">
        <v>49</v>
      </c>
      <c r="C27" s="124"/>
      <c r="D27" s="124"/>
      <c r="E27" s="74"/>
      <c r="F27" s="125"/>
      <c r="G27" s="77">
        <f>SUM(G17:G26)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opLeftCell="A9" zoomScaleNormal="100" workbookViewId="0">
      <selection activeCell="A20" sqref="A20:B22"/>
    </sheetView>
  </sheetViews>
  <sheetFormatPr defaultRowHeight="12.75" x14ac:dyDescent="0.2"/>
  <cols>
    <col min="1" max="1" width="12.28515625" style="2" customWidth="1"/>
    <col min="2" max="2" width="56.42578125" style="80" customWidth="1"/>
    <col min="3" max="3" width="10.5703125" style="2" customWidth="1"/>
    <col min="4" max="4" width="15" style="78" customWidth="1"/>
    <col min="5" max="5" width="10" style="2" customWidth="1"/>
    <col min="6" max="6" width="11.42578125" style="2" customWidth="1"/>
    <col min="7" max="7" width="11.42578125" style="79" customWidth="1"/>
    <col min="8" max="8" width="17" style="2" customWidth="1"/>
    <col min="9" max="9" width="17" style="79" customWidth="1"/>
    <col min="10" max="10" width="11.42578125" style="1" bestFit="1" customWidth="1"/>
    <col min="11" max="16384" width="9.140625" style="1"/>
  </cols>
  <sheetData>
    <row r="1" spans="1:9" ht="18.75" x14ac:dyDescent="0.2">
      <c r="B1" s="99" t="s">
        <v>62</v>
      </c>
    </row>
    <row r="2" spans="1:9" s="5" customFormat="1" ht="14.25" customHeight="1" x14ac:dyDescent="0.25">
      <c r="A2" s="7" t="s">
        <v>17</v>
      </c>
      <c r="B2" s="108" t="s">
        <v>67</v>
      </c>
      <c r="C2" s="8"/>
      <c r="D2" s="7"/>
      <c r="E2" s="7"/>
      <c r="F2" s="7"/>
      <c r="G2" s="7"/>
    </row>
    <row r="3" spans="1:9" s="5" customFormat="1" ht="14.25" customHeight="1" x14ac:dyDescent="0.25">
      <c r="A3" s="7" t="s">
        <v>65</v>
      </c>
      <c r="B3" s="109" t="s">
        <v>95</v>
      </c>
      <c r="C3" s="8"/>
      <c r="D3" s="7"/>
      <c r="E3" s="7"/>
      <c r="F3" s="7"/>
      <c r="G3" s="7"/>
    </row>
    <row r="4" spans="1:9" s="5" customFormat="1" ht="14.25" customHeight="1" x14ac:dyDescent="0.25">
      <c r="A4" s="7" t="s">
        <v>68</v>
      </c>
      <c r="B4" s="153" t="s">
        <v>98</v>
      </c>
      <c r="C4" s="8"/>
      <c r="D4" s="7"/>
      <c r="E4" s="7"/>
      <c r="F4" s="7"/>
      <c r="G4" s="7"/>
    </row>
    <row r="5" spans="1:9" s="5" customFormat="1" ht="15" customHeight="1" x14ac:dyDescent="0.25">
      <c r="A5" s="7" t="s">
        <v>18</v>
      </c>
      <c r="B5" s="108" t="s">
        <v>96</v>
      </c>
      <c r="C5" s="8"/>
      <c r="D5" s="7"/>
      <c r="E5" s="7"/>
      <c r="F5" s="7"/>
      <c r="G5" s="7"/>
    </row>
    <row r="6" spans="1:9" ht="13.5" thickBot="1" x14ac:dyDescent="0.25"/>
    <row r="7" spans="1:9" ht="13.5" thickBot="1" x14ac:dyDescent="0.25">
      <c r="A7" s="100" t="s">
        <v>31</v>
      </c>
      <c r="B7" s="81" t="s">
        <v>16</v>
      </c>
      <c r="C7" s="54" t="s">
        <v>12</v>
      </c>
      <c r="D7" s="82" t="s">
        <v>46</v>
      </c>
      <c r="E7" s="55" t="s">
        <v>11</v>
      </c>
      <c r="F7" s="55" t="s">
        <v>13</v>
      </c>
      <c r="G7" s="56" t="s">
        <v>19</v>
      </c>
      <c r="H7" s="1"/>
      <c r="I7" s="1"/>
    </row>
    <row r="8" spans="1:9" x14ac:dyDescent="0.2">
      <c r="A8" s="101"/>
      <c r="B8" s="92" t="s">
        <v>71</v>
      </c>
      <c r="C8" s="85"/>
      <c r="D8" s="86"/>
      <c r="E8" s="91"/>
      <c r="F8" s="87"/>
      <c r="G8" s="93"/>
      <c r="H8" s="1"/>
      <c r="I8" s="1"/>
    </row>
    <row r="9" spans="1:9" x14ac:dyDescent="0.2">
      <c r="A9" s="102" t="s">
        <v>32</v>
      </c>
      <c r="B9" s="83" t="s">
        <v>3</v>
      </c>
      <c r="C9" s="50" t="s">
        <v>4</v>
      </c>
      <c r="D9" s="84" t="s">
        <v>129</v>
      </c>
      <c r="E9" s="94">
        <v>3</v>
      </c>
      <c r="F9" s="67">
        <v>0</v>
      </c>
      <c r="G9" s="37">
        <f t="shared" ref="G9:G19" si="0">E9*F9</f>
        <v>0</v>
      </c>
      <c r="H9" s="1"/>
      <c r="I9" s="1"/>
    </row>
    <row r="10" spans="1:9" ht="51" x14ac:dyDescent="0.2">
      <c r="A10" s="102" t="s">
        <v>8</v>
      </c>
      <c r="B10" s="83" t="s">
        <v>66</v>
      </c>
      <c r="C10" s="50" t="s">
        <v>28</v>
      </c>
      <c r="D10" s="84" t="s">
        <v>119</v>
      </c>
      <c r="E10" s="94">
        <v>34</v>
      </c>
      <c r="F10" s="67">
        <v>0</v>
      </c>
      <c r="G10" s="37">
        <f t="shared" si="0"/>
        <v>0</v>
      </c>
      <c r="H10" s="1"/>
      <c r="I10" s="1"/>
    </row>
    <row r="11" spans="1:9" ht="25.5" x14ac:dyDescent="0.2">
      <c r="A11" s="102" t="s">
        <v>9</v>
      </c>
      <c r="B11" s="83" t="s">
        <v>10</v>
      </c>
      <c r="C11" s="50" t="s">
        <v>28</v>
      </c>
      <c r="D11" s="84" t="s">
        <v>119</v>
      </c>
      <c r="E11" s="94">
        <v>34</v>
      </c>
      <c r="F11" s="67">
        <v>0</v>
      </c>
      <c r="G11" s="37">
        <f t="shared" si="0"/>
        <v>0</v>
      </c>
      <c r="H11" s="1"/>
      <c r="I11" s="1"/>
    </row>
    <row r="12" spans="1:9" ht="38.25" x14ac:dyDescent="0.2">
      <c r="A12" s="4" t="s">
        <v>5</v>
      </c>
      <c r="B12" s="83" t="s">
        <v>77</v>
      </c>
      <c r="C12" s="50" t="s">
        <v>0</v>
      </c>
      <c r="D12" s="84" t="s">
        <v>120</v>
      </c>
      <c r="E12" s="94">
        <v>6.8000000000000005E-4</v>
      </c>
      <c r="F12" s="67">
        <v>0</v>
      </c>
      <c r="G12" s="37">
        <f t="shared" si="0"/>
        <v>0</v>
      </c>
      <c r="H12" s="1"/>
      <c r="I12" s="1"/>
    </row>
    <row r="13" spans="1:9" ht="38.25" x14ac:dyDescent="0.2">
      <c r="A13" s="4" t="s">
        <v>5</v>
      </c>
      <c r="B13" s="83" t="s">
        <v>78</v>
      </c>
      <c r="C13" s="50" t="s">
        <v>0</v>
      </c>
      <c r="D13" s="84" t="s">
        <v>121</v>
      </c>
      <c r="E13" s="94">
        <v>3.3999999999999998E-3</v>
      </c>
      <c r="F13" s="67">
        <v>0</v>
      </c>
      <c r="G13" s="37">
        <f t="shared" si="0"/>
        <v>0</v>
      </c>
      <c r="H13" s="1"/>
      <c r="I13" s="1"/>
    </row>
    <row r="14" spans="1:9" ht="25.5" x14ac:dyDescent="0.2">
      <c r="A14" s="4" t="s">
        <v>86</v>
      </c>
      <c r="B14" s="83" t="s">
        <v>87</v>
      </c>
      <c r="C14" s="50" t="s">
        <v>28</v>
      </c>
      <c r="D14" s="84" t="s">
        <v>119</v>
      </c>
      <c r="E14" s="94">
        <v>34</v>
      </c>
      <c r="F14" s="67">
        <v>0</v>
      </c>
      <c r="G14" s="37">
        <f t="shared" si="0"/>
        <v>0</v>
      </c>
      <c r="H14" s="1"/>
      <c r="I14" s="1"/>
    </row>
    <row r="15" spans="1:9" ht="51" x14ac:dyDescent="0.2">
      <c r="A15" s="4" t="s">
        <v>36</v>
      </c>
      <c r="B15" s="88" t="s">
        <v>37</v>
      </c>
      <c r="C15" s="50" t="s">
        <v>28</v>
      </c>
      <c r="D15" s="84" t="s">
        <v>119</v>
      </c>
      <c r="E15" s="94">
        <v>34</v>
      </c>
      <c r="F15" s="67">
        <v>0</v>
      </c>
      <c r="G15" s="37">
        <f t="shared" si="0"/>
        <v>0</v>
      </c>
      <c r="H15" s="1"/>
      <c r="I15" s="1"/>
    </row>
    <row r="16" spans="1:9" ht="25.5" x14ac:dyDescent="0.2">
      <c r="A16" s="4" t="s">
        <v>40</v>
      </c>
      <c r="B16" s="88" t="s">
        <v>39</v>
      </c>
      <c r="C16" s="50" t="s">
        <v>38</v>
      </c>
      <c r="D16" s="84" t="s">
        <v>122</v>
      </c>
      <c r="E16" s="94">
        <v>0.34</v>
      </c>
      <c r="F16" s="67">
        <v>0</v>
      </c>
      <c r="G16" s="37">
        <f t="shared" si="0"/>
        <v>0</v>
      </c>
      <c r="H16" s="1"/>
      <c r="I16" s="1"/>
    </row>
    <row r="17" spans="1:9" ht="25.5" x14ac:dyDescent="0.2">
      <c r="A17" s="4" t="s">
        <v>34</v>
      </c>
      <c r="B17" s="83" t="s">
        <v>35</v>
      </c>
      <c r="C17" s="50" t="s">
        <v>20</v>
      </c>
      <c r="D17" s="84" t="s">
        <v>123</v>
      </c>
      <c r="E17" s="90">
        <v>34</v>
      </c>
      <c r="F17" s="67">
        <v>0</v>
      </c>
      <c r="G17" s="37">
        <f t="shared" si="0"/>
        <v>0</v>
      </c>
      <c r="H17" s="1"/>
      <c r="I17" s="1"/>
    </row>
    <row r="18" spans="1:9" s="60" customFormat="1" x14ac:dyDescent="0.2">
      <c r="A18" s="4" t="s">
        <v>2</v>
      </c>
      <c r="B18" s="83" t="s">
        <v>80</v>
      </c>
      <c r="C18" s="50" t="s">
        <v>21</v>
      </c>
      <c r="D18" s="84" t="s">
        <v>124</v>
      </c>
      <c r="E18" s="94">
        <v>3.4</v>
      </c>
      <c r="F18" s="67">
        <v>0</v>
      </c>
      <c r="G18" s="37">
        <f t="shared" si="0"/>
        <v>0</v>
      </c>
    </row>
    <row r="19" spans="1:9" s="60" customFormat="1" x14ac:dyDescent="0.2">
      <c r="A19" s="4" t="s">
        <v>41</v>
      </c>
      <c r="B19" s="83" t="s">
        <v>42</v>
      </c>
      <c r="C19" s="50" t="s">
        <v>21</v>
      </c>
      <c r="D19" s="84" t="s">
        <v>124</v>
      </c>
      <c r="E19" s="50">
        <v>3.4</v>
      </c>
      <c r="F19" s="67">
        <v>0</v>
      </c>
      <c r="G19" s="37">
        <f t="shared" si="0"/>
        <v>0</v>
      </c>
    </row>
    <row r="20" spans="1:9" ht="72" x14ac:dyDescent="0.2">
      <c r="A20" s="127" t="s">
        <v>79</v>
      </c>
      <c r="B20" s="128" t="s">
        <v>146</v>
      </c>
      <c r="C20" s="129" t="s">
        <v>28</v>
      </c>
      <c r="D20" s="130" t="s">
        <v>119</v>
      </c>
      <c r="E20" s="133">
        <v>34</v>
      </c>
      <c r="F20" s="131">
        <v>0</v>
      </c>
      <c r="G20" s="132">
        <f>E20*F20</f>
        <v>0</v>
      </c>
      <c r="H20" s="1"/>
      <c r="I20" s="1"/>
    </row>
    <row r="21" spans="1:9" ht="72" x14ac:dyDescent="0.2">
      <c r="A21" s="127" t="s">
        <v>79</v>
      </c>
      <c r="B21" s="128" t="s">
        <v>147</v>
      </c>
      <c r="C21" s="129" t="s">
        <v>28</v>
      </c>
      <c r="D21" s="130" t="s">
        <v>119</v>
      </c>
      <c r="E21" s="133">
        <v>34</v>
      </c>
      <c r="F21" s="131">
        <v>0</v>
      </c>
      <c r="G21" s="132">
        <f t="shared" ref="G21:G22" si="1">E21*F21</f>
        <v>0</v>
      </c>
      <c r="H21" s="1"/>
      <c r="I21" s="1"/>
    </row>
    <row r="22" spans="1:9" ht="72" x14ac:dyDescent="0.2">
      <c r="A22" s="127" t="s">
        <v>79</v>
      </c>
      <c r="B22" s="128" t="s">
        <v>148</v>
      </c>
      <c r="C22" s="129" t="s">
        <v>28</v>
      </c>
      <c r="D22" s="130" t="s">
        <v>119</v>
      </c>
      <c r="E22" s="133">
        <v>34</v>
      </c>
      <c r="F22" s="131">
        <v>0</v>
      </c>
      <c r="G22" s="132">
        <f t="shared" si="1"/>
        <v>0</v>
      </c>
      <c r="H22" s="1"/>
      <c r="I22" s="1"/>
    </row>
    <row r="23" spans="1:9" x14ac:dyDescent="0.2">
      <c r="A23" s="101"/>
      <c r="B23" s="92"/>
      <c r="C23" s="85"/>
      <c r="D23" s="86"/>
      <c r="E23" s="91"/>
      <c r="F23" s="87"/>
      <c r="G23" s="93"/>
      <c r="H23" s="1"/>
      <c r="I23" s="1"/>
    </row>
    <row r="24" spans="1:9" x14ac:dyDescent="0.2">
      <c r="A24" s="102" t="s">
        <v>32</v>
      </c>
      <c r="B24" s="88" t="s">
        <v>81</v>
      </c>
      <c r="C24" s="59" t="s">
        <v>33</v>
      </c>
      <c r="D24" s="89">
        <v>1</v>
      </c>
      <c r="E24" s="90">
        <v>1</v>
      </c>
      <c r="F24" s="65">
        <v>0</v>
      </c>
      <c r="G24" s="37">
        <f t="shared" ref="G24" si="2">E24*F24</f>
        <v>0</v>
      </c>
      <c r="H24" s="1"/>
      <c r="I24" s="1"/>
    </row>
    <row r="25" spans="1:9" ht="25.5" x14ac:dyDescent="0.2">
      <c r="A25" s="102" t="s">
        <v>32</v>
      </c>
      <c r="B25" s="88" t="s">
        <v>82</v>
      </c>
      <c r="C25" s="59" t="s">
        <v>33</v>
      </c>
      <c r="D25" s="89">
        <v>1</v>
      </c>
      <c r="E25" s="90">
        <v>1</v>
      </c>
      <c r="F25" s="65">
        <v>0</v>
      </c>
      <c r="G25" s="37">
        <f t="shared" ref="G25" si="3">E25*F25</f>
        <v>0</v>
      </c>
      <c r="H25" s="1"/>
      <c r="I25" s="1"/>
    </row>
    <row r="26" spans="1:9" x14ac:dyDescent="0.2">
      <c r="A26" s="102" t="s">
        <v>32</v>
      </c>
      <c r="B26" s="88" t="s">
        <v>6</v>
      </c>
      <c r="C26" s="59" t="s">
        <v>33</v>
      </c>
      <c r="D26" s="89">
        <v>1</v>
      </c>
      <c r="E26" s="90">
        <v>1</v>
      </c>
      <c r="F26" s="65">
        <v>0</v>
      </c>
      <c r="G26" s="37">
        <f t="shared" ref="G26" si="4">E26*F26</f>
        <v>0</v>
      </c>
      <c r="H26" s="1"/>
      <c r="I26" s="1"/>
    </row>
    <row r="27" spans="1:9" ht="13.5" thickBot="1" x14ac:dyDescent="0.25">
      <c r="A27" s="103" t="s">
        <v>32</v>
      </c>
      <c r="B27" s="95" t="s">
        <v>7</v>
      </c>
      <c r="C27" s="96" t="s">
        <v>33</v>
      </c>
      <c r="D27" s="97">
        <v>1</v>
      </c>
      <c r="E27" s="98">
        <v>1</v>
      </c>
      <c r="F27" s="68">
        <v>0</v>
      </c>
      <c r="G27" s="37">
        <f t="shared" ref="G27" si="5">E27*F27</f>
        <v>0</v>
      </c>
      <c r="H27" s="1"/>
      <c r="I27" s="1"/>
    </row>
    <row r="28" spans="1:9" s="5" customFormat="1" ht="15.75" thickBot="1" x14ac:dyDescent="0.3">
      <c r="A28" s="104"/>
      <c r="B28" s="105" t="s">
        <v>50</v>
      </c>
      <c r="C28" s="106"/>
      <c r="D28" s="107"/>
      <c r="E28" s="69"/>
      <c r="F28" s="70"/>
      <c r="G28" s="71">
        <f>SUM(G8:G27)</f>
        <v>0</v>
      </c>
    </row>
  </sheetData>
  <pageMargins left="0.78740157480314965" right="0.78740157480314965" top="0.98425196850393704" bottom="0.98425196850393704" header="0.51181102362204722" footer="0.51181102362204722"/>
  <pageSetup paperSize="9" orientation="landscape" horizontalDpi="4294967293" r:id="rId1"/>
  <headerFooter alignWithMargins="0">
    <oddHeader>&amp;A</oddHeader>
    <oddFooter>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opLeftCell="B1" zoomScaleNormal="100" workbookViewId="0">
      <selection activeCell="F26" sqref="F26"/>
    </sheetView>
  </sheetViews>
  <sheetFormatPr defaultRowHeight="12.75" x14ac:dyDescent="0.2"/>
  <cols>
    <col min="1" max="1" width="9.85546875" style="1" customWidth="1"/>
    <col min="2" max="2" width="54.28515625" style="1" customWidth="1"/>
    <col min="3" max="3" width="17.85546875" style="2" customWidth="1"/>
    <col min="4" max="4" width="12.140625" style="2" customWidth="1"/>
    <col min="5" max="5" width="8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7" t="s">
        <v>70</v>
      </c>
    </row>
    <row r="2" spans="1:7" s="5" customFormat="1" ht="14.25" customHeight="1" x14ac:dyDescent="0.25">
      <c r="A2" s="7" t="s">
        <v>17</v>
      </c>
      <c r="B2" s="108" t="s">
        <v>67</v>
      </c>
      <c r="C2" s="8"/>
      <c r="D2" s="7"/>
      <c r="E2" s="7"/>
      <c r="F2" s="7"/>
      <c r="G2" s="7"/>
    </row>
    <row r="3" spans="1:7" s="5" customFormat="1" ht="14.25" customHeight="1" x14ac:dyDescent="0.25">
      <c r="A3" s="7" t="s">
        <v>65</v>
      </c>
      <c r="B3" s="109" t="s">
        <v>95</v>
      </c>
      <c r="C3" s="8"/>
      <c r="D3" s="7"/>
      <c r="E3" s="7"/>
      <c r="F3" s="7"/>
      <c r="G3" s="7"/>
    </row>
    <row r="4" spans="1:7" s="5" customFormat="1" ht="14.25" customHeight="1" x14ac:dyDescent="0.25">
      <c r="A4" s="7" t="s">
        <v>68</v>
      </c>
      <c r="B4" s="153" t="s">
        <v>99</v>
      </c>
      <c r="C4" s="8"/>
      <c r="D4" s="7"/>
      <c r="E4" s="7"/>
      <c r="F4" s="7"/>
      <c r="G4" s="7"/>
    </row>
    <row r="5" spans="1:7" s="5" customFormat="1" ht="15" customHeight="1" x14ac:dyDescent="0.25">
      <c r="A5" s="7" t="s">
        <v>18</v>
      </c>
      <c r="B5" s="108" t="s">
        <v>96</v>
      </c>
      <c r="C5" s="8"/>
      <c r="D5" s="7"/>
      <c r="E5" s="7"/>
      <c r="F5" s="7"/>
      <c r="G5" s="7"/>
    </row>
    <row r="6" spans="1:7" ht="13.5" thickBot="1" x14ac:dyDescent="0.25">
      <c r="A6" s="28"/>
    </row>
    <row r="7" spans="1:7" s="32" customFormat="1" ht="13.5" thickBot="1" x14ac:dyDescent="0.25">
      <c r="A7" s="172" t="s">
        <v>23</v>
      </c>
      <c r="B7" s="173" t="s">
        <v>43</v>
      </c>
      <c r="C7" s="174" t="s">
        <v>24</v>
      </c>
      <c r="D7" s="3" t="s">
        <v>46</v>
      </c>
      <c r="E7" s="29" t="s">
        <v>64</v>
      </c>
      <c r="F7" s="30" t="s">
        <v>14</v>
      </c>
      <c r="G7" s="31" t="s">
        <v>19</v>
      </c>
    </row>
    <row r="8" spans="1:7" x14ac:dyDescent="0.2">
      <c r="A8" s="168"/>
      <c r="B8" s="169" t="s">
        <v>69</v>
      </c>
      <c r="C8" s="170"/>
      <c r="D8" s="33"/>
      <c r="E8" s="157"/>
      <c r="F8" s="38"/>
      <c r="G8" s="39"/>
    </row>
    <row r="9" spans="1:7" ht="51.75" thickBot="1" x14ac:dyDescent="0.25">
      <c r="A9" s="110">
        <v>1</v>
      </c>
      <c r="B9" s="142" t="s">
        <v>130</v>
      </c>
      <c r="C9" s="141" t="s">
        <v>84</v>
      </c>
      <c r="D9" s="35" t="s">
        <v>131</v>
      </c>
      <c r="E9" s="84">
        <v>14</v>
      </c>
      <c r="F9" s="41">
        <v>0</v>
      </c>
      <c r="G9" s="37">
        <f>E9*F9</f>
        <v>0</v>
      </c>
    </row>
    <row r="10" spans="1:7" x14ac:dyDescent="0.2">
      <c r="A10" s="42"/>
      <c r="B10" s="43" t="s">
        <v>25</v>
      </c>
      <c r="C10" s="44"/>
      <c r="D10" s="45"/>
      <c r="E10" s="46"/>
      <c r="F10" s="47"/>
      <c r="G10" s="48">
        <f>SUM(G8:G9)</f>
        <v>0</v>
      </c>
    </row>
    <row r="11" spans="1:7" x14ac:dyDescent="0.2">
      <c r="A11" s="34"/>
      <c r="B11" s="49" t="s">
        <v>26</v>
      </c>
      <c r="C11" s="50"/>
      <c r="D11" s="51">
        <v>0.05</v>
      </c>
      <c r="E11" s="36"/>
      <c r="F11" s="41"/>
      <c r="G11" s="52">
        <f>0.05*G10</f>
        <v>0</v>
      </c>
    </row>
    <row r="12" spans="1:7" s="5" customFormat="1" ht="15.75" thickBot="1" x14ac:dyDescent="0.3">
      <c r="A12" s="72"/>
      <c r="B12" s="73" t="s">
        <v>44</v>
      </c>
      <c r="C12" s="74"/>
      <c r="D12" s="74"/>
      <c r="E12" s="75"/>
      <c r="F12" s="76"/>
      <c r="G12" s="77">
        <f>SUM(G10:G11)</f>
        <v>0</v>
      </c>
    </row>
    <row r="13" spans="1:7" ht="13.5" thickBot="1" x14ac:dyDescent="0.25">
      <c r="E13" s="53"/>
    </row>
    <row r="14" spans="1:7" s="113" customFormat="1" x14ac:dyDescent="0.2">
      <c r="A14" s="111" t="s">
        <v>23</v>
      </c>
      <c r="B14" s="30" t="s">
        <v>15</v>
      </c>
      <c r="C14" s="112" t="s">
        <v>12</v>
      </c>
      <c r="D14" s="112" t="s">
        <v>46</v>
      </c>
      <c r="E14" s="3" t="s">
        <v>11</v>
      </c>
      <c r="F14" s="3" t="s">
        <v>13</v>
      </c>
      <c r="G14" s="31" t="s">
        <v>19</v>
      </c>
    </row>
    <row r="15" spans="1:7" s="113" customFormat="1" x14ac:dyDescent="0.2">
      <c r="A15" s="4" t="s">
        <v>27</v>
      </c>
      <c r="B15" s="114" t="s">
        <v>45</v>
      </c>
      <c r="C15" s="115"/>
      <c r="D15" s="115"/>
      <c r="E15" s="45"/>
      <c r="F15" s="45"/>
      <c r="G15" s="116"/>
    </row>
    <row r="16" spans="1:7" s="113" customFormat="1" x14ac:dyDescent="0.2">
      <c r="A16" s="117"/>
      <c r="B16" s="118" t="s">
        <v>71</v>
      </c>
      <c r="C16" s="57"/>
      <c r="D16" s="63"/>
      <c r="E16" s="58"/>
      <c r="F16" s="66"/>
      <c r="G16" s="64"/>
    </row>
    <row r="17" spans="1:7" s="113" customFormat="1" x14ac:dyDescent="0.2">
      <c r="A17" s="4">
        <v>1</v>
      </c>
      <c r="B17" s="120" t="s">
        <v>72</v>
      </c>
      <c r="C17" s="40" t="s">
        <v>22</v>
      </c>
      <c r="D17" s="62" t="s">
        <v>132</v>
      </c>
      <c r="E17" s="50">
        <v>0.28000000000000003</v>
      </c>
      <c r="F17" s="65">
        <v>0</v>
      </c>
      <c r="G17" s="37">
        <f t="shared" ref="G17:G23" si="0">E17*F17</f>
        <v>0</v>
      </c>
    </row>
    <row r="18" spans="1:7" s="113" customFormat="1" x14ac:dyDescent="0.2">
      <c r="A18" s="4">
        <v>2</v>
      </c>
      <c r="B18" s="119" t="s">
        <v>76</v>
      </c>
      <c r="C18" s="40" t="s">
        <v>22</v>
      </c>
      <c r="D18" s="62" t="s">
        <v>133</v>
      </c>
      <c r="E18" s="59">
        <v>1.4</v>
      </c>
      <c r="F18" s="41">
        <v>0</v>
      </c>
      <c r="G18" s="37">
        <f t="shared" si="0"/>
        <v>0</v>
      </c>
    </row>
    <row r="19" spans="1:7" s="113" customFormat="1" ht="25.5" x14ac:dyDescent="0.2">
      <c r="A19" s="4">
        <v>3</v>
      </c>
      <c r="B19" s="121" t="s">
        <v>73</v>
      </c>
      <c r="C19" s="40" t="s">
        <v>28</v>
      </c>
      <c r="D19" s="62" t="s">
        <v>134</v>
      </c>
      <c r="E19" s="50">
        <v>42</v>
      </c>
      <c r="F19" s="67">
        <v>0</v>
      </c>
      <c r="G19" s="37">
        <f t="shared" si="0"/>
        <v>0</v>
      </c>
    </row>
    <row r="20" spans="1:7" s="113" customFormat="1" x14ac:dyDescent="0.2">
      <c r="A20" s="4">
        <v>4</v>
      </c>
      <c r="B20" s="120" t="s">
        <v>1</v>
      </c>
      <c r="C20" s="40" t="s">
        <v>28</v>
      </c>
      <c r="D20" s="62" t="s">
        <v>134</v>
      </c>
      <c r="E20" s="50">
        <v>42</v>
      </c>
      <c r="F20" s="67">
        <v>0</v>
      </c>
      <c r="G20" s="37">
        <f t="shared" si="0"/>
        <v>0</v>
      </c>
    </row>
    <row r="21" spans="1:7" s="113" customFormat="1" x14ac:dyDescent="0.2">
      <c r="A21" s="4">
        <v>5</v>
      </c>
      <c r="B21" s="120" t="s">
        <v>47</v>
      </c>
      <c r="C21" s="40" t="s">
        <v>29</v>
      </c>
      <c r="D21" s="62" t="s">
        <v>135</v>
      </c>
      <c r="E21" s="50">
        <v>25.2</v>
      </c>
      <c r="F21" s="67">
        <v>0</v>
      </c>
      <c r="G21" s="37">
        <f t="shared" si="0"/>
        <v>0</v>
      </c>
    </row>
    <row r="22" spans="1:7" x14ac:dyDescent="0.2">
      <c r="A22" s="34">
        <v>6</v>
      </c>
      <c r="B22" s="61" t="s">
        <v>74</v>
      </c>
      <c r="C22" s="40" t="s">
        <v>29</v>
      </c>
      <c r="D22" s="62" t="s">
        <v>136</v>
      </c>
      <c r="E22" s="50">
        <v>30.8</v>
      </c>
      <c r="F22" s="67">
        <v>0</v>
      </c>
      <c r="G22" s="37">
        <f t="shared" si="0"/>
        <v>0</v>
      </c>
    </row>
    <row r="23" spans="1:7" x14ac:dyDescent="0.2">
      <c r="A23" s="34">
        <v>7</v>
      </c>
      <c r="B23" s="61" t="s">
        <v>48</v>
      </c>
      <c r="C23" s="40" t="s">
        <v>22</v>
      </c>
      <c r="D23" s="62" t="s">
        <v>137</v>
      </c>
      <c r="E23" s="50">
        <v>8.4000000000000005E-2</v>
      </c>
      <c r="F23" s="67">
        <v>0</v>
      </c>
      <c r="G23" s="37">
        <f t="shared" si="0"/>
        <v>0</v>
      </c>
    </row>
    <row r="24" spans="1:7" s="113" customFormat="1" x14ac:dyDescent="0.2">
      <c r="A24" s="4">
        <v>8</v>
      </c>
      <c r="B24" s="120" t="s">
        <v>85</v>
      </c>
      <c r="C24" s="40" t="s">
        <v>21</v>
      </c>
      <c r="D24" s="62" t="s">
        <v>138</v>
      </c>
      <c r="E24" s="50">
        <v>1.1200000000000001</v>
      </c>
      <c r="F24" s="67">
        <v>0</v>
      </c>
      <c r="G24" s="37">
        <f>E24*F24</f>
        <v>0</v>
      </c>
    </row>
    <row r="25" spans="1:7" s="113" customFormat="1" x14ac:dyDescent="0.2">
      <c r="A25" s="4">
        <v>9</v>
      </c>
      <c r="B25" s="120" t="s">
        <v>75</v>
      </c>
      <c r="C25" s="40" t="s">
        <v>30</v>
      </c>
      <c r="D25" s="62" t="s">
        <v>139</v>
      </c>
      <c r="E25" s="50">
        <v>1400</v>
      </c>
      <c r="F25" s="65">
        <v>0</v>
      </c>
      <c r="G25" s="37">
        <f>E25*F25</f>
        <v>0</v>
      </c>
    </row>
    <row r="26" spans="1:7" s="126" customFormat="1" ht="15.75" thickBot="1" x14ac:dyDescent="0.25">
      <c r="A26" s="122"/>
      <c r="B26" s="123" t="s">
        <v>49</v>
      </c>
      <c r="C26" s="124"/>
      <c r="D26" s="124"/>
      <c r="E26" s="74"/>
      <c r="F26" s="125"/>
      <c r="G26" s="77">
        <f>SUM(G16:G25)</f>
        <v>0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C21" sqref="C21:G22"/>
    </sheetView>
  </sheetViews>
  <sheetFormatPr defaultRowHeight="12.75" x14ac:dyDescent="0.2"/>
  <cols>
    <col min="1" max="1" width="12.28515625" style="2" customWidth="1"/>
    <col min="2" max="2" width="56.42578125" style="80" customWidth="1"/>
    <col min="3" max="3" width="10.5703125" style="2" customWidth="1"/>
    <col min="4" max="4" width="15" style="78" customWidth="1"/>
    <col min="5" max="5" width="10" style="2" customWidth="1"/>
    <col min="6" max="6" width="11.42578125" style="2" customWidth="1"/>
    <col min="7" max="7" width="11.42578125" style="79" customWidth="1"/>
    <col min="8" max="8" width="17" style="2" customWidth="1"/>
    <col min="9" max="9" width="17" style="79" customWidth="1"/>
    <col min="10" max="10" width="11.42578125" style="1" bestFit="1" customWidth="1"/>
    <col min="11" max="16384" width="9.140625" style="1"/>
  </cols>
  <sheetData>
    <row r="1" spans="1:9" ht="18.75" x14ac:dyDescent="0.2">
      <c r="B1" s="99" t="s">
        <v>62</v>
      </c>
    </row>
    <row r="2" spans="1:9" s="5" customFormat="1" ht="14.25" customHeight="1" x14ac:dyDescent="0.25">
      <c r="A2" s="7" t="s">
        <v>17</v>
      </c>
      <c r="B2" s="108" t="s">
        <v>67</v>
      </c>
      <c r="C2" s="8"/>
      <c r="D2" s="7"/>
      <c r="E2" s="7"/>
      <c r="F2" s="7"/>
      <c r="G2" s="7"/>
    </row>
    <row r="3" spans="1:9" s="5" customFormat="1" ht="14.25" customHeight="1" x14ac:dyDescent="0.25">
      <c r="A3" s="7" t="s">
        <v>65</v>
      </c>
      <c r="B3" s="109" t="s">
        <v>95</v>
      </c>
      <c r="C3" s="8"/>
      <c r="D3" s="7"/>
      <c r="E3" s="7"/>
      <c r="F3" s="7"/>
      <c r="G3" s="7"/>
    </row>
    <row r="4" spans="1:9" s="5" customFormat="1" ht="14.25" customHeight="1" x14ac:dyDescent="0.25">
      <c r="A4" s="7" t="s">
        <v>68</v>
      </c>
      <c r="B4" s="153" t="s">
        <v>99</v>
      </c>
      <c r="C4" s="8"/>
      <c r="D4" s="7"/>
      <c r="E4" s="7"/>
      <c r="F4" s="7"/>
      <c r="G4" s="7"/>
    </row>
    <row r="5" spans="1:9" s="5" customFormat="1" ht="15" customHeight="1" x14ac:dyDescent="0.25">
      <c r="A5" s="7" t="s">
        <v>18</v>
      </c>
      <c r="B5" s="108" t="s">
        <v>96</v>
      </c>
      <c r="C5" s="8"/>
      <c r="D5" s="7"/>
      <c r="E5" s="7"/>
      <c r="F5" s="7"/>
      <c r="G5" s="7"/>
    </row>
    <row r="6" spans="1:9" ht="13.5" thickBot="1" x14ac:dyDescent="0.25"/>
    <row r="7" spans="1:9" ht="13.5" thickBot="1" x14ac:dyDescent="0.25">
      <c r="A7" s="100" t="s">
        <v>31</v>
      </c>
      <c r="B7" s="81" t="s">
        <v>16</v>
      </c>
      <c r="C7" s="54" t="s">
        <v>12</v>
      </c>
      <c r="D7" s="82" t="s">
        <v>46</v>
      </c>
      <c r="E7" s="55" t="s">
        <v>11</v>
      </c>
      <c r="F7" s="55" t="s">
        <v>13</v>
      </c>
      <c r="G7" s="56" t="s">
        <v>19</v>
      </c>
      <c r="H7" s="1"/>
      <c r="I7" s="1"/>
    </row>
    <row r="8" spans="1:9" x14ac:dyDescent="0.2">
      <c r="A8" s="101"/>
      <c r="B8" s="92" t="s">
        <v>71</v>
      </c>
      <c r="C8" s="85"/>
      <c r="D8" s="86"/>
      <c r="E8" s="91"/>
      <c r="F8" s="87"/>
      <c r="G8" s="93"/>
      <c r="H8" s="1"/>
      <c r="I8" s="1"/>
    </row>
    <row r="9" spans="1:9" x14ac:dyDescent="0.2">
      <c r="A9" s="102" t="s">
        <v>32</v>
      </c>
      <c r="B9" s="83" t="s">
        <v>3</v>
      </c>
      <c r="C9" s="50" t="s">
        <v>4</v>
      </c>
      <c r="D9" s="84" t="s">
        <v>126</v>
      </c>
      <c r="E9" s="94">
        <v>1</v>
      </c>
      <c r="F9" s="67">
        <v>0</v>
      </c>
      <c r="G9" s="37">
        <f t="shared" ref="G9:G19" si="0">E9*F9</f>
        <v>0</v>
      </c>
      <c r="H9" s="1"/>
      <c r="I9" s="1"/>
    </row>
    <row r="10" spans="1:9" ht="51" x14ac:dyDescent="0.2">
      <c r="A10" s="102" t="s">
        <v>8</v>
      </c>
      <c r="B10" s="83" t="s">
        <v>66</v>
      </c>
      <c r="C10" s="50" t="s">
        <v>28</v>
      </c>
      <c r="D10" s="84" t="s">
        <v>140</v>
      </c>
      <c r="E10" s="94">
        <v>14</v>
      </c>
      <c r="F10" s="67">
        <v>0</v>
      </c>
      <c r="G10" s="37">
        <f t="shared" si="0"/>
        <v>0</v>
      </c>
      <c r="H10" s="1"/>
      <c r="I10" s="1"/>
    </row>
    <row r="11" spans="1:9" ht="25.5" x14ac:dyDescent="0.2">
      <c r="A11" s="102" t="s">
        <v>9</v>
      </c>
      <c r="B11" s="83" t="s">
        <v>10</v>
      </c>
      <c r="C11" s="50" t="s">
        <v>28</v>
      </c>
      <c r="D11" s="84" t="s">
        <v>140</v>
      </c>
      <c r="E11" s="94">
        <v>14</v>
      </c>
      <c r="F11" s="67">
        <v>0</v>
      </c>
      <c r="G11" s="37">
        <f t="shared" si="0"/>
        <v>0</v>
      </c>
      <c r="H11" s="1"/>
      <c r="I11" s="1"/>
    </row>
    <row r="12" spans="1:9" ht="38.25" x14ac:dyDescent="0.2">
      <c r="A12" s="4" t="s">
        <v>5</v>
      </c>
      <c r="B12" s="83" t="s">
        <v>77</v>
      </c>
      <c r="C12" s="50" t="s">
        <v>0</v>
      </c>
      <c r="D12" s="84" t="s">
        <v>141</v>
      </c>
      <c r="E12" s="94">
        <v>2.7999999999999998E-4</v>
      </c>
      <c r="F12" s="67">
        <v>0</v>
      </c>
      <c r="G12" s="37">
        <f t="shared" si="0"/>
        <v>0</v>
      </c>
      <c r="H12" s="1"/>
      <c r="I12" s="1"/>
    </row>
    <row r="13" spans="1:9" ht="38.25" x14ac:dyDescent="0.2">
      <c r="A13" s="4" t="s">
        <v>5</v>
      </c>
      <c r="B13" s="83" t="s">
        <v>78</v>
      </c>
      <c r="C13" s="50" t="s">
        <v>0</v>
      </c>
      <c r="D13" s="84" t="s">
        <v>142</v>
      </c>
      <c r="E13" s="94">
        <v>1.4E-3</v>
      </c>
      <c r="F13" s="67">
        <v>0</v>
      </c>
      <c r="G13" s="37">
        <f t="shared" si="0"/>
        <v>0</v>
      </c>
      <c r="H13" s="1"/>
      <c r="I13" s="1"/>
    </row>
    <row r="14" spans="1:9" ht="25.5" x14ac:dyDescent="0.2">
      <c r="A14" s="4" t="s">
        <v>86</v>
      </c>
      <c r="B14" s="83" t="s">
        <v>87</v>
      </c>
      <c r="C14" s="50" t="s">
        <v>28</v>
      </c>
      <c r="D14" s="84" t="s">
        <v>140</v>
      </c>
      <c r="E14" s="94">
        <v>14</v>
      </c>
      <c r="F14" s="67">
        <v>0</v>
      </c>
      <c r="G14" s="37">
        <f t="shared" si="0"/>
        <v>0</v>
      </c>
      <c r="H14" s="1"/>
      <c r="I14" s="1"/>
    </row>
    <row r="15" spans="1:9" ht="51" x14ac:dyDescent="0.2">
      <c r="A15" s="4" t="s">
        <v>36</v>
      </c>
      <c r="B15" s="88" t="s">
        <v>37</v>
      </c>
      <c r="C15" s="50" t="s">
        <v>28</v>
      </c>
      <c r="D15" s="84" t="s">
        <v>140</v>
      </c>
      <c r="E15" s="94">
        <v>14</v>
      </c>
      <c r="F15" s="67">
        <v>0</v>
      </c>
      <c r="G15" s="37">
        <f t="shared" si="0"/>
        <v>0</v>
      </c>
      <c r="H15" s="1"/>
      <c r="I15" s="1"/>
    </row>
    <row r="16" spans="1:9" ht="25.5" x14ac:dyDescent="0.2">
      <c r="A16" s="4" t="s">
        <v>40</v>
      </c>
      <c r="B16" s="88" t="s">
        <v>39</v>
      </c>
      <c r="C16" s="50" t="s">
        <v>38</v>
      </c>
      <c r="D16" s="84" t="s">
        <v>143</v>
      </c>
      <c r="E16" s="94">
        <v>0.14000000000000001</v>
      </c>
      <c r="F16" s="67">
        <v>0</v>
      </c>
      <c r="G16" s="37">
        <f t="shared" si="0"/>
        <v>0</v>
      </c>
      <c r="H16" s="1"/>
      <c r="I16" s="1"/>
    </row>
    <row r="17" spans="1:9" ht="25.5" x14ac:dyDescent="0.2">
      <c r="A17" s="4" t="s">
        <v>34</v>
      </c>
      <c r="B17" s="83" t="s">
        <v>35</v>
      </c>
      <c r="C17" s="50" t="s">
        <v>20</v>
      </c>
      <c r="D17" s="84" t="s">
        <v>144</v>
      </c>
      <c r="E17" s="90">
        <v>14</v>
      </c>
      <c r="F17" s="67">
        <v>0</v>
      </c>
      <c r="G17" s="37">
        <f t="shared" si="0"/>
        <v>0</v>
      </c>
      <c r="H17" s="1"/>
      <c r="I17" s="1"/>
    </row>
    <row r="18" spans="1:9" s="60" customFormat="1" x14ac:dyDescent="0.2">
      <c r="A18" s="4" t="s">
        <v>2</v>
      </c>
      <c r="B18" s="83" t="s">
        <v>80</v>
      </c>
      <c r="C18" s="50" t="s">
        <v>21</v>
      </c>
      <c r="D18" s="84" t="s">
        <v>145</v>
      </c>
      <c r="E18" s="94">
        <v>1.4</v>
      </c>
      <c r="F18" s="67">
        <v>0</v>
      </c>
      <c r="G18" s="37">
        <f t="shared" si="0"/>
        <v>0</v>
      </c>
    </row>
    <row r="19" spans="1:9" s="60" customFormat="1" x14ac:dyDescent="0.2">
      <c r="A19" s="4" t="s">
        <v>41</v>
      </c>
      <c r="B19" s="83" t="s">
        <v>42</v>
      </c>
      <c r="C19" s="50" t="s">
        <v>21</v>
      </c>
      <c r="D19" s="84" t="s">
        <v>145</v>
      </c>
      <c r="E19" s="50">
        <v>1.4</v>
      </c>
      <c r="F19" s="67">
        <v>0</v>
      </c>
      <c r="G19" s="37">
        <f t="shared" si="0"/>
        <v>0</v>
      </c>
    </row>
    <row r="20" spans="1:9" ht="72" x14ac:dyDescent="0.2">
      <c r="A20" s="127" t="s">
        <v>79</v>
      </c>
      <c r="B20" s="128" t="s">
        <v>146</v>
      </c>
      <c r="C20" s="129" t="s">
        <v>28</v>
      </c>
      <c r="D20" s="130" t="s">
        <v>140</v>
      </c>
      <c r="E20" s="133">
        <v>14</v>
      </c>
      <c r="F20" s="131">
        <v>0</v>
      </c>
      <c r="G20" s="132">
        <f>E20*F20</f>
        <v>0</v>
      </c>
      <c r="H20" s="1"/>
      <c r="I20" s="1"/>
    </row>
    <row r="21" spans="1:9" ht="72" x14ac:dyDescent="0.2">
      <c r="A21" s="127" t="s">
        <v>79</v>
      </c>
      <c r="B21" s="128" t="s">
        <v>147</v>
      </c>
      <c r="C21" s="129" t="s">
        <v>28</v>
      </c>
      <c r="D21" s="130" t="s">
        <v>140</v>
      </c>
      <c r="E21" s="133">
        <v>14</v>
      </c>
      <c r="F21" s="131">
        <v>0</v>
      </c>
      <c r="G21" s="132">
        <f t="shared" ref="G21:G22" si="1">E21*F21</f>
        <v>0</v>
      </c>
      <c r="H21" s="1"/>
      <c r="I21" s="1"/>
    </row>
    <row r="22" spans="1:9" ht="72" x14ac:dyDescent="0.2">
      <c r="A22" s="127" t="s">
        <v>79</v>
      </c>
      <c r="B22" s="128" t="s">
        <v>148</v>
      </c>
      <c r="C22" s="129" t="s">
        <v>28</v>
      </c>
      <c r="D22" s="130" t="s">
        <v>140</v>
      </c>
      <c r="E22" s="133">
        <v>14</v>
      </c>
      <c r="F22" s="131">
        <v>0</v>
      </c>
      <c r="G22" s="132">
        <f t="shared" si="1"/>
        <v>0</v>
      </c>
      <c r="H22" s="1"/>
      <c r="I22" s="1"/>
    </row>
    <row r="23" spans="1:9" x14ac:dyDescent="0.2">
      <c r="A23" s="101"/>
      <c r="B23" s="92"/>
      <c r="C23" s="85"/>
      <c r="D23" s="86"/>
      <c r="E23" s="91"/>
      <c r="F23" s="87"/>
      <c r="G23" s="93"/>
      <c r="H23" s="1"/>
      <c r="I23" s="1"/>
    </row>
    <row r="24" spans="1:9" x14ac:dyDescent="0.2">
      <c r="A24" s="102" t="s">
        <v>32</v>
      </c>
      <c r="B24" s="88" t="s">
        <v>81</v>
      </c>
      <c r="C24" s="59" t="s">
        <v>33</v>
      </c>
      <c r="D24" s="89">
        <v>1</v>
      </c>
      <c r="E24" s="90">
        <v>1</v>
      </c>
      <c r="F24" s="65">
        <v>0</v>
      </c>
      <c r="G24" s="37">
        <f t="shared" ref="G24:G27" si="2">E24*F24</f>
        <v>0</v>
      </c>
      <c r="H24" s="1"/>
      <c r="I24" s="1"/>
    </row>
    <row r="25" spans="1:9" ht="25.5" x14ac:dyDescent="0.2">
      <c r="A25" s="102" t="s">
        <v>32</v>
      </c>
      <c r="B25" s="88" t="s">
        <v>82</v>
      </c>
      <c r="C25" s="59" t="s">
        <v>33</v>
      </c>
      <c r="D25" s="89">
        <v>1</v>
      </c>
      <c r="E25" s="90">
        <v>1</v>
      </c>
      <c r="F25" s="65">
        <v>0</v>
      </c>
      <c r="G25" s="37">
        <f t="shared" si="2"/>
        <v>0</v>
      </c>
      <c r="H25" s="1"/>
      <c r="I25" s="1"/>
    </row>
    <row r="26" spans="1:9" x14ac:dyDescent="0.2">
      <c r="A26" s="102" t="s">
        <v>32</v>
      </c>
      <c r="B26" s="88" t="s">
        <v>6</v>
      </c>
      <c r="C26" s="59" t="s">
        <v>33</v>
      </c>
      <c r="D26" s="89">
        <v>1</v>
      </c>
      <c r="E26" s="90">
        <v>1</v>
      </c>
      <c r="F26" s="65">
        <v>0</v>
      </c>
      <c r="G26" s="37">
        <f t="shared" si="2"/>
        <v>0</v>
      </c>
      <c r="H26" s="1"/>
      <c r="I26" s="1"/>
    </row>
    <row r="27" spans="1:9" ht="13.5" thickBot="1" x14ac:dyDescent="0.25">
      <c r="A27" s="103" t="s">
        <v>32</v>
      </c>
      <c r="B27" s="95" t="s">
        <v>7</v>
      </c>
      <c r="C27" s="96" t="s">
        <v>33</v>
      </c>
      <c r="D27" s="97">
        <v>1</v>
      </c>
      <c r="E27" s="98">
        <v>1</v>
      </c>
      <c r="F27" s="68">
        <v>0</v>
      </c>
      <c r="G27" s="37">
        <f t="shared" si="2"/>
        <v>0</v>
      </c>
      <c r="H27" s="1"/>
      <c r="I27" s="1"/>
    </row>
    <row r="28" spans="1:9" s="5" customFormat="1" ht="15.75" thickBot="1" x14ac:dyDescent="0.3">
      <c r="A28" s="104"/>
      <c r="B28" s="105" t="s">
        <v>50</v>
      </c>
      <c r="C28" s="106"/>
      <c r="D28" s="107"/>
      <c r="E28" s="69"/>
      <c r="F28" s="70"/>
      <c r="G28" s="71">
        <f>SUM(G8:G27)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9</vt:i4>
      </vt:variant>
    </vt:vector>
  </HeadingPairs>
  <TitlesOfParts>
    <vt:vector size="16" baseType="lpstr">
      <vt:lpstr>Sumarizace</vt:lpstr>
      <vt:lpstr>Materiál Cesta na Hořice</vt:lpstr>
      <vt:lpstr>Práce Cesta na Hořice</vt:lpstr>
      <vt:lpstr>Materiál Cesta na Klenice</vt:lpstr>
      <vt:lpstr>Práce Cesta na Klenice</vt:lpstr>
      <vt:lpstr>Materiál Cesta na Dub</vt:lpstr>
      <vt:lpstr>Práce Cesta na Dub</vt:lpstr>
      <vt:lpstr>'Práce Cesta na Dub'!Názvy_tisku</vt:lpstr>
      <vt:lpstr>'Práce Cesta na Hořice'!Názvy_tisku</vt:lpstr>
      <vt:lpstr>'Práce Cesta na Klenice'!Názvy_tisku</vt:lpstr>
      <vt:lpstr>'Materiál Cesta na Hořice'!Oblast_tisku</vt:lpstr>
      <vt:lpstr>'Materiál Cesta na Klenice'!Oblast_tisku</vt:lpstr>
      <vt:lpstr>'Práce Cesta na Dub'!Oblast_tisku</vt:lpstr>
      <vt:lpstr>'Práce Cesta na Hořice'!Oblast_tisku</vt:lpstr>
      <vt:lpstr>'Práce Cesta na Klenice'!Oblast_tisku</vt:lpstr>
      <vt:lpstr>Sumarizace!Oblast_tisku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uživatel</cp:lastModifiedBy>
  <cp:lastPrinted>2019-06-18T06:06:05Z</cp:lastPrinted>
  <dcterms:created xsi:type="dcterms:W3CDTF">2007-04-02T13:08:26Z</dcterms:created>
  <dcterms:modified xsi:type="dcterms:W3CDTF">2020-03-04T17:37:43Z</dcterms:modified>
</cp:coreProperties>
</file>